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126" documentId="13_ncr:1_{F6CB121F-512D-4AA6-A0C1-0FB36C537598}" xr6:coauthVersionLast="47" xr6:coauthVersionMax="47" xr10:uidLastSave="{B620A65C-D9DF-42AB-966C-1C7616FFB326}"/>
  <bookViews>
    <workbookView xWindow="-109" yWindow="-109" windowWidth="26301" windowHeight="14169" firstSheet="4"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I2"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 i="5"/>
  <c r="G4" i="5"/>
  <c r="I4" i="5"/>
  <c r="J4" i="5"/>
  <c r="L4" i="5"/>
  <c r="L3" i="1"/>
  <c r="L4" i="1"/>
  <c r="L5" i="1"/>
  <c r="L6" i="1"/>
  <c r="L7" i="1"/>
  <c r="L8" i="1"/>
  <c r="L9" i="1"/>
  <c r="L10" i="1"/>
  <c r="L11" i="1"/>
  <c r="L12" i="1"/>
  <c r="L13" i="1"/>
  <c r="L14" i="1"/>
  <c r="L15" i="1"/>
  <c r="L16" i="1"/>
  <c r="L17" i="1"/>
  <c r="L18" i="1"/>
  <c r="L19" i="1"/>
  <c r="L20" i="1"/>
  <c r="L21" i="1"/>
  <c r="L22" i="1"/>
  <c r="J3" i="1"/>
  <c r="J4" i="1"/>
  <c r="J5" i="1"/>
  <c r="J6" i="1"/>
  <c r="J7" i="1"/>
  <c r="J8" i="1"/>
  <c r="J9" i="1"/>
  <c r="J10" i="1"/>
  <c r="J11" i="1"/>
  <c r="J12" i="1"/>
  <c r="J13" i="1"/>
  <c r="J14" i="1"/>
  <c r="J15" i="1"/>
  <c r="J16" i="1"/>
  <c r="J17" i="1"/>
  <c r="J18" i="1"/>
  <c r="J19" i="1"/>
  <c r="J20" i="1"/>
  <c r="J21" i="1"/>
  <c r="J22" i="1"/>
  <c r="I3" i="1"/>
  <c r="I4" i="1"/>
  <c r="I5" i="1"/>
  <c r="I6" i="1"/>
  <c r="I7" i="1"/>
  <c r="I8" i="1"/>
  <c r="I9" i="1"/>
  <c r="I10" i="1"/>
  <c r="I11" i="1"/>
  <c r="I12" i="1"/>
  <c r="I13" i="1"/>
  <c r="I14" i="1"/>
  <c r="I15" i="1"/>
  <c r="I16" i="1"/>
  <c r="I17" i="1"/>
  <c r="I18" i="1"/>
  <c r="I19" i="1"/>
  <c r="I20" i="1"/>
  <c r="I21" i="1"/>
  <c r="I22" i="1"/>
  <c r="G3" i="1"/>
  <c r="G4" i="1"/>
  <c r="G5" i="1"/>
  <c r="G6" i="1"/>
  <c r="G7" i="1"/>
  <c r="G8" i="1"/>
  <c r="G9" i="1"/>
  <c r="G10" i="1"/>
  <c r="G11" i="1"/>
  <c r="G12" i="1"/>
  <c r="G13" i="1"/>
  <c r="G14" i="1"/>
  <c r="G15" i="1"/>
  <c r="G16" i="1"/>
  <c r="G17" i="1"/>
  <c r="G18" i="1"/>
  <c r="G19" i="1"/>
  <c r="G20" i="1"/>
  <c r="G21" i="1"/>
  <c r="G22" i="1"/>
  <c r="B3" i="1"/>
  <c r="B4" i="1"/>
  <c r="B5" i="1"/>
  <c r="B6" i="1"/>
  <c r="B7" i="1"/>
  <c r="B8" i="1"/>
  <c r="B9" i="1"/>
  <c r="B10" i="1"/>
  <c r="B11" i="1"/>
  <c r="B12" i="1"/>
  <c r="B13" i="1"/>
  <c r="B14" i="1"/>
  <c r="B15" i="1"/>
  <c r="B16" i="1"/>
  <c r="B17" i="1"/>
  <c r="B18" i="1"/>
  <c r="B19" i="1"/>
  <c r="B20" i="1"/>
  <c r="B21" i="1"/>
  <c r="B22"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alcChain>
</file>

<file path=xl/sharedStrings.xml><?xml version="1.0" encoding="utf-8"?>
<sst xmlns="http://schemas.openxmlformats.org/spreadsheetml/2006/main" count="180306" uniqueCount="39137">
  <si>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</si>
  <si>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</si>
  <si>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</si>
  <si>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</si>
  <si>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</si>
  <si>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</si>
  <si>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</si>
  <si>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</si>
  <si>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</si>
  <si>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</si>
  <si>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</si>
  <si>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</si>
  <si>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</si>
  <si>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</si>
  <si>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</si>
  <si>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</si>
  <si>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</si>
  <si>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</si>
  <si>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</si>
  <si>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</si>
  <si>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</si>
  <si>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</si>
  <si>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</si>
  <si>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</si>
  <si>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</si>
  <si>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</si>
  <si>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</si>
  <si>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</si>
  <si>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</si>
  <si>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</si>
  <si>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</si>
  <si>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</si>
  <si>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</si>
  <si>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</si>
  <si>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</si>
  <si>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</si>
  <si>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</si>
  <si>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</si>
  <si>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</si>
  <si>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</si>
  <si>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</si>
  <si>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</si>
  <si>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</si>
  <si>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</si>
  <si>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</si>
  <si>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</si>
  <si>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</si>
  <si>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</si>
  <si>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</si>
  <si>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</si>
  <si>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</si>
  <si>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</si>
  <si>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</si>
  <si>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</si>
  <si>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</si>
  <si>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</si>
  <si>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</si>
  <si>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</si>
  <si>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</si>
  <si>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</si>
  <si>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</si>
  <si>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</si>
  <si>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</si>
  <si>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</si>
  <si>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</si>
  <si>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</si>
  <si>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</si>
  <si>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</si>
  <si>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</si>
  <si>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</si>
  <si>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</si>
  <si>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</si>
  <si>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</si>
  <si>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</si>
  <si>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</si>
  <si>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</si>
  <si>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</si>
  <si>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</si>
  <si>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</si>
  <si>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</si>
  <si>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</si>
  <si>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</si>
  <si>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</si>
  <si>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</si>
  <si>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</si>
  <si>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</si>
  <si>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</si>
  <si>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</si>
  <si>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</si>
  <si>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</si>
  <si>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</si>
  <si>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</si>
  <si>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</si>
  <si>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</si>
  <si>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</si>
  <si>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</si>
  <si>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</si>
  <si>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</si>
  <si>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</si>
  <si>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</si>
  <si>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</si>
  <si>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</si>
  <si>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</si>
  <si>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</si>
  <si>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</si>
  <si>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</si>
  <si>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</si>
  <si>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</si>
  <si>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</si>
  <si>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</si>
  <si>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</si>
  <si>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</si>
  <si>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</si>
  <si>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</si>
  <si>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</si>
  <si>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</si>
  <si>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</si>
  <si>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</si>
  <si>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</si>
  <si>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</si>
  <si>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</si>
  <si>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</si>
  <si>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</si>
  <si>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</si>
  <si>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</si>
  <si>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</si>
  <si>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</si>
  <si>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</si>
  <si>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</si>
  <si>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</si>
  <si>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</si>
  <si>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</si>
  <si>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</si>
  <si>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</si>
  <si>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</si>
  <si>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</si>
  <si>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</si>
  <si>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</si>
  <si>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</si>
  <si>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</si>
  <si>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</si>
  <si>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</si>
  <si>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</si>
  <si>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</si>
  <si>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</si>
  <si>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</si>
  <si>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</si>
  <si>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</si>
  <si>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</si>
  <si>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</si>
  <si>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</si>
  <si>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</si>
  <si>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</si>
  <si>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</si>
  <si>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</si>
  <si>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</si>
  <si>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</si>
  <si>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</si>
  <si>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</si>
  <si>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</si>
  <si>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</si>
  <si>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</si>
  <si>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</si>
  <si>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</si>
  <si>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</si>
  <si>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</si>
  <si>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</si>
  <si>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</si>
  <si>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</si>
  <si>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</si>
  <si>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</si>
  <si>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</si>
  <si>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</si>
  <si>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</si>
  <si>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</si>
  <si>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</si>
  <si>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</si>
  <si>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</si>
  <si>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</si>
  <si>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</si>
  <si>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</si>
  <si>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</si>
  <si>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</si>
  <si>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</si>
  <si>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</si>
  <si>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</si>
  <si>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</si>
  <si>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</si>
  <si>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</si>
  <si>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</si>
  <si>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</si>
  <si>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</si>
  <si>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</si>
  <si>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</si>
  <si>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</si>
  <si>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</si>
  <si>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</si>
  <si>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</si>
  <si>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</si>
  <si>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</si>
  <si>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</si>
  <si>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</si>
  <si>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</si>
  <si>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</si>
  <si>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</si>
  <si>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</si>
  <si>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</si>
  <si>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</si>
  <si>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</si>
  <si>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</si>
  <si>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</si>
  <si>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</si>
  <si>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</si>
  <si>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</si>
  <si>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</si>
  <si>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</si>
  <si>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</si>
  <si>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</si>
  <si>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</si>
  <si>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</si>
  <si>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</si>
  <si>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</si>
  <si>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</si>
  <si>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</si>
  <si>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</si>
  <si>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</si>
  <si>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</si>
  <si>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</si>
  <si>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</si>
  <si>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</si>
  <si>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</si>
  <si>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</si>
  <si>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</si>
  <si>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</si>
  <si>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</si>
  <si>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</si>
  <si>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</si>
  <si>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</si>
  <si>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</si>
  <si>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</si>
  <si>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</si>
  <si>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</si>
  <si>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</si>
  <si>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</si>
  <si>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</si>
  <si>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</si>
  <si>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</si>
  <si>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</si>
  <si>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</si>
  <si>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</si>
  <si>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</si>
  <si>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</si>
  <si>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</si>
  <si>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</si>
  <si>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</si>
  <si>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</si>
  <si>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</si>
  <si>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</si>
  <si>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</si>
  <si>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</si>
  <si>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</si>
  <si>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</si>
  <si>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</si>
  <si>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</si>
  <si>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</si>
  <si>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</si>
  <si>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</si>
  <si>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</si>
  <si>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</si>
  <si>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</si>
  <si>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</si>
  <si>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</si>
  <si>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</si>
  <si>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</si>
  <si>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</si>
  <si>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</si>
  <si>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</si>
  <si>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</si>
  <si>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</si>
  <si>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</si>
  <si>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</si>
  <si>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</si>
  <si>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</si>
  <si>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</si>
  <si>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</si>
  <si>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</si>
  <si>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</si>
  <si>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</si>
  <si>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</si>
  <si>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</si>
  <si>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</si>
  <si>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</si>
  <si>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</si>
  <si>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</si>
  <si>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</si>
  <si>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</si>
  <si>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</si>
  <si>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</si>
  <si>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</si>
  <si>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</si>
  <si>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</si>
  <si>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</si>
  <si>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</si>
  <si>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</si>
  <si>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</si>
  <si>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</si>
  <si>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</si>
  <si>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</si>
  <si>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</si>
  <si>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</si>
  <si>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</si>
  <si>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</si>
  <si>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</si>
  <si>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</si>
  <si>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</si>
  <si>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</si>
  <si>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</si>
  <si>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</si>
  <si>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</si>
  <si>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</si>
  <si>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</si>
  <si>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</si>
  <si>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</si>
  <si>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</si>
  <si>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</si>
  <si>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</si>
  <si>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</si>
  <si>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</si>
  <si>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</si>
  <si>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</si>
  <si>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</si>
  <si>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</si>
  <si>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</si>
  <si>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</si>
  <si>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</si>
  <si>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</si>
  <si>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</si>
  <si>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</si>
  <si>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</si>
  <si>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</si>
  <si>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</si>
  <si>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</si>
  <si>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</si>
  <si>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</si>
  <si>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</si>
  <si>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</si>
  <si>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</si>
  <si>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</si>
  <si>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</si>
  <si>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</si>
  <si>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</si>
  <si>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</si>
  <si>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</si>
  <si>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</si>
  <si>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</si>
  <si>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</si>
  <si>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</si>
  <si>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</si>
  <si>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</si>
  <si>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</si>
  <si>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</si>
  <si>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</si>
  <si>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</si>
  <si>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</si>
  <si>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</si>
  <si>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</si>
  <si>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</si>
  <si>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</si>
  <si>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</si>
  <si>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</si>
  <si>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</si>
  <si>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</si>
  <si>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</si>
  <si>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</si>
  <si>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</si>
  <si>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</si>
  <si>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</si>
  <si>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</si>
  <si>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</si>
  <si>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</si>
  <si>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</si>
  <si>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</si>
  <si>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</si>
  <si>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</si>
  <si>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</si>
  <si>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</si>
  <si>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</si>
  <si>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</si>
  <si>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</si>
  <si>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</si>
  <si>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</si>
  <si>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</si>
  <si>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</si>
  <si>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</si>
  <si>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</si>
  <si>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</si>
  <si>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</si>
  <si>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</si>
  <si>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</si>
  <si>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</si>
  <si>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</si>
  <si>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</si>
  <si>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</si>
  <si>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</si>
  <si>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</si>
  <si>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</si>
  <si>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</si>
  <si>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</si>
  <si>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</si>
  <si>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</si>
  <si>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</si>
  <si>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</si>
  <si>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</si>
  <si>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</si>
  <si>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</si>
  <si>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</si>
  <si>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</si>
  <si>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</si>
  <si>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</si>
  <si>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</si>
  <si>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</si>
  <si>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</si>
  <si>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</si>
  <si>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</si>
  <si>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</si>
  <si>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</si>
  <si>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</si>
  <si>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</si>
  <si>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</si>
  <si>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</si>
  <si>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</si>
  <si>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</si>
  <si>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</si>
  <si>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</si>
  <si>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</si>
  <si>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</si>
  <si>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</si>
  <si>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</si>
  <si>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</si>
  <si>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</si>
  <si>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</si>
  <si>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</si>
  <si>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</si>
  <si>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</si>
  <si>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</si>
  <si>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</si>
  <si>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</si>
  <si>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</si>
  <si>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</si>
  <si>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</si>
  <si>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</si>
  <si>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</si>
  <si>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</si>
  <si>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</si>
  <si>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</si>
  <si>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</si>
  <si>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</si>
  <si>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</si>
  <si>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</si>
  <si>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</si>
  <si>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</si>
  <si>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</si>
  <si>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</si>
  <si>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</si>
  <si>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</si>
  <si>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</si>
  <si>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</si>
  <si>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</si>
  <si>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</si>
  <si>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</si>
  <si>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</si>
  <si>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</si>
  <si>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</si>
  <si>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</si>
  <si>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</si>
  <si>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</si>
  <si>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</si>
  <si>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</si>
  <si>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</si>
  <si>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</si>
  <si>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</si>
  <si>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</si>
  <si>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</si>
  <si>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</si>
  <si>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</si>
  <si>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</si>
  <si>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</si>
  <si>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</si>
  <si>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</si>
  <si>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</si>
  <si>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</si>
  <si>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</si>
  <si>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</si>
  <si>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</si>
  <si>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</si>
  <si>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</si>
  <si>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</si>
  <si>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</si>
  <si>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</si>
  <si>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</si>
  <si>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</si>
  <si>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</si>
  <si>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</si>
  <si>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</si>
  <si>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</si>
  <si>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</si>
  <si>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</si>
  <si>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</si>
  <si>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</si>
  <si>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</si>
  <si>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</si>
  <si>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</si>
  <si>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</si>
  <si>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</si>
  <si>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</si>
  <si>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</si>
  <si>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</si>
  <si>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</si>
  <si>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</si>
  <si>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</si>
  <si>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</si>
  <si>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</si>
  <si>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</si>
  <si>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</si>
  <si>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</si>
  <si>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</si>
  <si>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</si>
  <si>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</si>
  <si>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</si>
  <si>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</si>
  <si>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</si>
  <si>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</si>
  <si>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</si>
  <si>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</si>
  <si>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</si>
  <si>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</si>
  <si>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</si>
  <si>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</si>
  <si>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</si>
  <si>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</si>
  <si>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</si>
  <si>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</si>
  <si>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</si>
  <si>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</si>
  <si>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</si>
  <si>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</si>
  <si>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</si>
  <si>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</si>
  <si>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</si>
  <si>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</si>
  <si>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</si>
  <si>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</si>
  <si>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</si>
  <si>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</si>
  <si>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</si>
  <si>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</si>
  <si>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</si>
  <si>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</si>
  <si>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</si>
  <si>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</si>
  <si>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</si>
  <si>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</si>
  <si>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</si>
  <si>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</si>
  <si>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</si>
  <si>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</si>
  <si>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</si>
  <si>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</si>
  <si>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</si>
  <si>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</si>
  <si>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</si>
  <si>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</si>
  <si>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</si>
  <si>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</si>
  <si>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</si>
  <si>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</si>
  <si>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</si>
  <si>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</si>
  <si>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</si>
  <si>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</si>
  <si>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</si>
  <si>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</si>
  <si>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</si>
  <si>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</si>
  <si>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</si>
  <si>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</si>
  <si>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</si>
  <si>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</si>
  <si>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</si>
  <si>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</si>
  <si>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</si>
  <si>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</si>
  <si>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</si>
  <si>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</si>
  <si>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</si>
  <si>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</si>
  <si>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</si>
  <si>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</si>
  <si>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</si>
  <si>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</si>
  <si>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</si>
  <si>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</si>
  <si>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</si>
  <si>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</si>
  <si>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</si>
  <si>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</si>
  <si>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</si>
  <si>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</si>
  <si>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</si>
  <si>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</si>
  <si>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</si>
  <si>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</si>
  <si>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</si>
  <si>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</si>
  <si>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</si>
  <si>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</si>
  <si>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</si>
  <si>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</si>
  <si>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</si>
  <si>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</si>
  <si>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</si>
  <si>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</si>
  <si>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</si>
  <si>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</si>
  <si>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</si>
  <si>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</si>
  <si>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</si>
  <si>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</si>
  <si>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</si>
  <si>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</si>
  <si>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</si>
  <si>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</si>
  <si>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</si>
  <si>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</si>
  <si>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</si>
  <si>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</si>
  <si>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</si>
  <si>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</si>
  <si>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</si>
  <si>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</si>
  <si>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</si>
  <si>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</si>
  <si>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</si>
  <si>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</si>
  <si>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</si>
  <si>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</si>
  <si>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</si>
  <si>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</si>
  <si>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</si>
  <si>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</si>
  <si>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</si>
  <si>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</si>
  <si>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</si>
  <si>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</si>
  <si>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</si>
  <si>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</si>
  <si>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</si>
  <si>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</si>
  <si>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</si>
  <si>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</si>
  <si>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</si>
  <si>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</si>
  <si>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</si>
  <si>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</si>
  <si>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</si>
  <si>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</si>
  <si>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</si>
  <si>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</si>
  <si>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</si>
  <si>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</si>
  <si>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</si>
  <si>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</si>
  <si>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</si>
  <si>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</si>
  <si>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</si>
  <si>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</si>
  <si>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</si>
  <si>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</si>
  <si>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</si>
  <si>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</si>
  <si>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</si>
  <si>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</si>
  <si>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</si>
  <si>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</si>
  <si>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</si>
  <si>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</si>
  <si>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</si>
  <si>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</si>
  <si>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</si>
  <si>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</si>
  <si>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</si>
  <si>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</si>
  <si>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</si>
  <si>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</si>
  <si>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</si>
  <si>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</si>
  <si>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</si>
  <si>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</si>
  <si>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</si>
  <si>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</si>
  <si>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</si>
  <si>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</si>
  <si>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</si>
  <si>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</si>
  <si>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</si>
  <si>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</si>
  <si>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</si>
  <si>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</si>
  <si>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</si>
  <si>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</si>
  <si>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</si>
  <si>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</si>
  <si>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</si>
  <si>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</si>
  <si>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</si>
  <si>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</si>
  <si>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</si>
  <si>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</si>
  <si>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</si>
  <si>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</si>
  <si>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</si>
  <si>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</si>
  <si>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</si>
  <si>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</si>
  <si>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</si>
  <si>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</si>
  <si>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</si>
  <si>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</si>
  <si>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</si>
  <si>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</si>
  <si>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</si>
  <si>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</si>
  <si>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</si>
  <si>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</si>
  <si>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</si>
  <si>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</si>
  <si>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</si>
  <si>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</si>
  <si>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</si>
  <si>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</si>
  <si>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</si>
  <si>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</si>
  <si>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</si>
  <si>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</si>
  <si>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</si>
  <si>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</si>
  <si>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</si>
  <si>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</si>
  <si>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</si>
  <si>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</si>
  <si>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</si>
  <si>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</si>
  <si>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</si>
  <si>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</si>
  <si>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</si>
  <si>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</si>
  <si>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</si>
  <si>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</si>
  <si>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</si>
  <si>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</si>
  <si>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</si>
  <si>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</si>
  <si>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</si>
  <si>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</si>
  <si>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</si>
  <si>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</si>
  <si>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</si>
  <si>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</si>
  <si>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</si>
  <si>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</si>
  <si>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</si>
  <si>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</si>
  <si>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</si>
  <si>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</si>
  <si>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</si>
  <si>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</si>
  <si>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</si>
  <si>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</si>
  <si>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</si>
  <si>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</si>
  <si>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</si>
  <si>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</si>
  <si>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</si>
  <si>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</si>
  <si>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</si>
  <si>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</si>
  <si>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</si>
  <si>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</si>
  <si>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</si>
  <si>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</si>
  <si>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</si>
  <si>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</si>
  <si>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</si>
  <si>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</si>
  <si>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</si>
  <si>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</si>
  <si>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</si>
  <si>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</si>
  <si>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</si>
  <si>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</si>
  <si>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</si>
  <si>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</si>
  <si>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</si>
  <si>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</si>
  <si>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</si>
  <si>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</si>
  <si>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</si>
  <si>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</si>
  <si>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</si>
  <si>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</si>
  <si>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</si>
  <si>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</si>
  <si>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</si>
  <si>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</si>
  <si>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</si>
  <si>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</si>
  <si>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</si>
  <si>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</si>
  <si>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</si>
  <si>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</si>
  <si>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</si>
  <si>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</si>
  <si>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</si>
  <si>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</si>
  <si>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</si>
  <si>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</si>
  <si>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</si>
  <si>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</si>
  <si>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</si>
  <si>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</si>
  <si>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</si>
  <si>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</si>
  <si>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</si>
  <si>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</si>
  <si>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</si>
  <si>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</si>
  <si>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</si>
  <si>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</si>
  <si>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</si>
  <si>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</si>
  <si>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</si>
  <si>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</si>
  <si>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</si>
  <si>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</si>
  <si>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</si>
  <si>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</si>
  <si>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</si>
  <si>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</si>
  <si>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</si>
  <si>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</si>
  <si>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</si>
  <si>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</si>
  <si>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</si>
  <si>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</si>
  <si>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</si>
  <si>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</si>
  <si>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</si>
  <si>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</si>
  <si>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</si>
  <si>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</si>
  <si>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</si>
  <si>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</si>
  <si>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</si>
  <si>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</si>
  <si>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</si>
  <si>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</si>
  <si>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</si>
  <si>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</si>
  <si>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</si>
  <si>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</si>
  <si>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</si>
  <si>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</si>
  <si>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</si>
  <si>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</si>
  <si>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</si>
  <si>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</si>
  <si>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</si>
  <si>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</si>
  <si>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</si>
  <si>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</si>
  <si>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</si>
  <si>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</si>
  <si>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</si>
  <si>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</si>
  <si>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</si>
  <si>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</si>
  <si>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</si>
  <si>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</si>
  <si>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</si>
  <si>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</si>
  <si>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</si>
  <si>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</si>
  <si>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</si>
  <si>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</si>
  <si>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</si>
  <si>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</si>
  <si>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</si>
  <si>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</si>
  <si>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</si>
  <si>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</si>
  <si>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</si>
  <si>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</si>
  <si>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</si>
  <si>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</si>
  <si>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</si>
  <si>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</si>
  <si>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</si>
  <si>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</si>
  <si>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</si>
  <si>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</si>
  <si>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</si>
  <si>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</si>
  <si>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</si>
  <si>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</si>
  <si>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</si>
  <si>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</si>
  <si>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</si>
  <si>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</si>
  <si>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</si>
  <si>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</si>
  <si>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</si>
  <si>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</si>
  <si>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</si>
  <si>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</si>
  <si>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</si>
  <si>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</si>
  <si>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</si>
  <si>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</si>
  <si>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</si>
  <si>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</si>
  <si>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</si>
  <si>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</si>
  <si>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</si>
  <si>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</si>
  <si>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</si>
  <si>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</si>
  <si>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</si>
  <si>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</si>
  <si>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</si>
  <si>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</si>
  <si>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</si>
  <si>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</si>
  <si>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</si>
  <si>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</si>
  <si>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</si>
  <si>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</si>
  <si>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</si>
  <si>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</si>
  <si>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</si>
  <si>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</si>
  <si>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</si>
  <si>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</si>
  <si>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</si>
  <si>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</si>
  <si>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</si>
  <si>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</si>
  <si>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</si>
  <si>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</si>
  <si>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</si>
  <si>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</si>
  <si>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</si>
  <si>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</si>
  <si>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</si>
  <si>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</si>
  <si>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</si>
  <si>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</si>
  <si>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</si>
  <si>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</si>
  <si>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</si>
  <si>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</si>
  <si>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</si>
  <si>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</si>
  <si>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</si>
  <si>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</si>
  <si>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</si>
  <si>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</si>
  <si>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</si>
  <si>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</si>
  <si>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</si>
  <si>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</si>
  <si>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</si>
  <si>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</si>
  <si>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</si>
  <si>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</si>
  <si>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</si>
  <si>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</si>
  <si>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</si>
  <si>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</si>
  <si>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</si>
  <si>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</si>
  <si>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</si>
  <si>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</si>
  <si>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</si>
  <si>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</si>
  <si>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</si>
  <si>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</si>
  <si>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</si>
  <si>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</si>
  <si>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</si>
  <si>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</si>
  <si>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</si>
  <si>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</si>
  <si>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</si>
  <si>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</si>
  <si>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</si>
  <si>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</si>
  <si>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</si>
  <si>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</si>
  <si>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</si>
  <si>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</si>
  <si>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</si>
  <si>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</si>
  <si>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</si>
  <si>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</si>
  <si>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</si>
  <si>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</si>
  <si>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</si>
  <si>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</si>
  <si>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</si>
  <si>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</si>
  <si>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</si>
  <si>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</si>
  <si>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</si>
  <si>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</si>
  <si>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</si>
  <si>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</si>
  <si>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</si>
  <si>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</si>
  <si>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</si>
  <si>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</si>
  <si>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</si>
  <si>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</si>
  <si>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</si>
  <si>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</si>
  <si>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</si>
  <si>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</si>
  <si>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</si>
  <si>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</si>
  <si>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</si>
  <si>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</si>
  <si>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</si>
  <si>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</si>
  <si>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</si>
  <si>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</si>
  <si>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</si>
  <si>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</si>
  <si>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</si>
  <si>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</si>
  <si>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</si>
  <si>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</si>
  <si>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</si>
  <si>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</si>
  <si>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</si>
  <si>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</si>
  <si>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</si>
  <si>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</si>
  <si>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</si>
  <si>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</si>
  <si>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</si>
  <si>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</si>
  <si>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</si>
  <si>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</si>
  <si>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</si>
  <si>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</si>
  <si>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</si>
  <si>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</si>
  <si>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</si>
  <si>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</si>
  <si>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</si>
  <si>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</si>
  <si>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</si>
  <si>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</si>
  <si>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</si>
  <si>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</si>
  <si>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</si>
  <si>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</si>
  <si>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</si>
  <si>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</si>
  <si>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</si>
  <si>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</si>
  <si>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</si>
  <si>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</si>
  <si>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</si>
  <si>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</si>
  <si>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</si>
  <si>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</si>
  <si>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</si>
  <si>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</si>
  <si>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</si>
  <si>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</si>
  <si>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</si>
  <si>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</si>
  <si>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</si>
  <si>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</si>
  <si>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</si>
  <si>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</si>
  <si>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</si>
  <si>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</si>
  <si>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</si>
  <si>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</si>
  <si>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</si>
  <si>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</si>
  <si>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</si>
  <si>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</si>
  <si>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</si>
  <si>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</si>
  <si>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</si>
  <si>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</si>
  <si>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</si>
  <si>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</si>
  <si>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</si>
  <si>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</si>
  <si>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</si>
  <si>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</si>
  <si>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</si>
  <si>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</si>
  <si>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</si>
  <si>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</si>
  <si>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</si>
  <si>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</si>
  <si>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</si>
  <si>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</si>
  <si>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</si>
  <si>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</si>
  <si>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</si>
  <si>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</si>
  <si>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</si>
  <si>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</si>
  <si>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</si>
  <si>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</si>
  <si>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</si>
  <si>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</si>
  <si>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</si>
  <si>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</si>
  <si>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</si>
  <si>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</si>
  <si>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</si>
  <si>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</si>
  <si>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</si>
  <si>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</si>
  <si>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</si>
  <si>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</si>
  <si>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</si>
  <si>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</si>
  <si>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</si>
  <si>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</si>
  <si>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</si>
  <si>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</si>
  <si>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</si>
  <si>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</si>
  <si>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</si>
  <si>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</si>
  <si>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</si>
  <si>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</si>
  <si>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</si>
  <si>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</si>
  <si>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</si>
  <si>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</si>
  <si>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</si>
  <si>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</si>
  <si>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</si>
  <si>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</si>
  <si>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</si>
  <si>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</si>
  <si>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</si>
  <si>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</si>
  <si>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</si>
  <si>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</si>
  <si>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</si>
  <si>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</si>
  <si>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</si>
  <si>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</si>
  <si>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</si>
  <si>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</si>
  <si>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</si>
  <si>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</si>
  <si>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</si>
  <si>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</si>
  <si>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</si>
  <si>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</si>
  <si>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</si>
  <si>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</si>
  <si>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</si>
  <si>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</si>
  <si>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</si>
  <si>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</si>
  <si>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</si>
  <si>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</si>
  <si>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</si>
  <si>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</si>
  <si>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</si>
  <si>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</si>
  <si>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</si>
  <si>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</si>
  <si>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</si>
  <si>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</si>
  <si>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</si>
  <si>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</si>
  <si>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</si>
  <si>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</si>
  <si>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</si>
  <si>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</si>
  <si>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</si>
  <si>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</si>
  <si>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</si>
  <si>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</si>
  <si>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</si>
  <si>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</si>
  <si>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</si>
  <si>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</si>
  <si>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</si>
  <si>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</si>
  <si>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</si>
  <si>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</si>
  <si>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</si>
  <si>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</si>
  <si>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</si>
  <si>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</si>
  <si>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</si>
  <si>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</si>
  <si>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</si>
  <si>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</si>
  <si>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</si>
  <si>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</si>
  <si>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</si>
  <si>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</si>
  <si>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</si>
  <si>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</si>
  <si>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</si>
  <si>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</si>
  <si>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</si>
  <si>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</si>
  <si>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</si>
  <si>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</si>
  <si>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</si>
  <si>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</si>
  <si>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</si>
  <si>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</si>
  <si>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</si>
  <si>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</si>
  <si>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</si>
  <si>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</si>
  <si>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</si>
  <si>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</si>
  <si>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</si>
  <si>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</si>
  <si>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</si>
  <si>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</si>
  <si>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</si>
  <si>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</si>
  <si>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</si>
  <si>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</si>
  <si>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</si>
  <si>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</si>
  <si>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</si>
  <si>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</si>
  <si>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</si>
  <si>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</si>
  <si>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</si>
  <si>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</si>
  <si>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</si>
  <si>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</si>
  <si>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</si>
  <si>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</si>
  <si>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</si>
  <si>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</si>
  <si>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</si>
  <si>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</si>
  <si>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</si>
  <si>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</si>
  <si>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</si>
  <si>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</si>
  <si>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</si>
  <si>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</si>
  <si>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</si>
  <si>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</si>
  <si>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</si>
  <si>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</si>
  <si>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</si>
  <si>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</si>
  <si>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</si>
  <si>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</si>
  <si>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</si>
  <si>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</si>
  <si>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</si>
  <si>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</si>
  <si>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</si>
  <si>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</si>
  <si>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</si>
  <si>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</si>
  <si>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</si>
  <si>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</si>
  <si>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</si>
  <si>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</si>
  <si>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</si>
  <si>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</si>
  <si>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</si>
  <si>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</si>
  <si>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</si>
  <si>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</si>
  <si>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</si>
  <si>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</si>
  <si>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</si>
  <si>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</si>
  <si>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</si>
  <si>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</si>
  <si>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</si>
  <si>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</si>
  <si>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</si>
  <si>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</si>
  <si>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</si>
  <si>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</si>
  <si>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</si>
  <si>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</si>
  <si>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</si>
  <si>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</si>
  <si>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</si>
  <si>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</si>
  <si>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</si>
  <si>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</si>
  <si>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</si>
  <si>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</si>
  <si>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</si>
  <si>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</si>
  <si>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</si>
  <si>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</si>
  <si>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</si>
  <si>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</si>
  <si>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</si>
  <si>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</si>
  <si>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</si>
  <si>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</si>
  <si>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</si>
  <si>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</si>
  <si>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</si>
  <si>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</si>
  <si>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</si>
  <si>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</si>
  <si>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</si>
  <si>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</si>
  <si>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</si>
  <si>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</si>
  <si>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</si>
  <si>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</si>
  <si>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</si>
  <si>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</si>
  <si>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</si>
  <si>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</si>
  <si>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</si>
  <si>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</si>
  <si>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</si>
  <si>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</si>
  <si>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</si>
  <si>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</si>
  <si>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</si>
  <si>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</si>
  <si>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</si>
  <si>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</si>
  <si>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</si>
  <si>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</si>
  <si>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</si>
  <si>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</si>
  <si>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</si>
  <si>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</si>
  <si>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</si>
  <si>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</si>
  <si>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</si>
  <si>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</si>
  <si>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</si>
  <si>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</si>
  <si>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</si>
  <si>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</si>
  <si>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</si>
  <si>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</si>
  <si>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</si>
  <si>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</si>
  <si>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</si>
  <si>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</si>
  <si>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</si>
  <si>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</si>
  <si>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</si>
  <si>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</si>
  <si>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</si>
  <si>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</si>
  <si>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</si>
  <si>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</si>
  <si>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</si>
  <si>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</si>
  <si>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</si>
  <si>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</si>
  <si>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</si>
  <si>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</si>
  <si>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</si>
  <si>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</si>
  <si>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</si>
  <si>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</si>
  <si>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</si>
  <si>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</si>
  <si>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</si>
  <si>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</si>
  <si>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</si>
  <si>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</si>
  <si>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</si>
  <si>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</si>
  <si>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</si>
  <si>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</si>
  <si>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</si>
  <si>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</si>
  <si>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</si>
  <si>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</si>
  <si>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</si>
  <si>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</si>
  <si>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</si>
  <si>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</si>
  <si>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</si>
  <si>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</si>
  <si>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</si>
  <si>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</si>
  <si>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</si>
  <si>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</si>
  <si>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</si>
  <si>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</si>
  <si>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</si>
  <si>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</si>
  <si>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</si>
  <si>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</si>
  <si>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</si>
  <si>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</si>
  <si>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</si>
  <si>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</si>
  <si>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</si>
  <si>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</si>
  <si>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</si>
  <si>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</si>
  <si>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</si>
  <si>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</si>
  <si>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</si>
  <si>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</si>
  <si>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</si>
  <si>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</si>
  <si>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</si>
  <si>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</si>
  <si>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</si>
  <si>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</si>
  <si>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</si>
  <si>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</si>
  <si>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</si>
  <si>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</si>
  <si>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</si>
  <si>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</si>
  <si>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</si>
  <si>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</si>
  <si>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</si>
  <si>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</si>
  <si>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</si>
  <si>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</si>
  <si>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</si>
  <si>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</si>
  <si>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</si>
  <si>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</si>
  <si>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</si>
  <si>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</si>
  <si>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</si>
  <si>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</si>
  <si>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</si>
  <si>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</si>
  <si>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</si>
  <si>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</si>
  <si>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</si>
  <si>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</si>
  <si>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</si>
  <si>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</si>
  <si>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</si>
  <si>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</si>
  <si>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</si>
  <si>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</si>
  <si>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</si>
  <si>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</si>
  <si>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</si>
  <si>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</si>
  <si>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</si>
  <si>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</si>
  <si>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</si>
  <si>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</si>
  <si>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</si>
  <si>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</si>
  <si>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</si>
  <si>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</si>
  <si>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</si>
  <si>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</si>
  <si>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</si>
  <si>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</si>
  <si>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</si>
  <si>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</si>
  <si>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</si>
  <si>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</si>
  <si>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</si>
  <si>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</si>
  <si>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</si>
  <si>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</si>
  <si>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</si>
  <si>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</si>
  <si>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</si>
  <si>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</si>
  <si>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</si>
  <si>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</si>
  <si>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</si>
  <si>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</si>
  <si>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</si>
  <si>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</si>
  <si>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</si>
  <si>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</si>
  <si>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</si>
  <si>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</si>
  <si>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</si>
  <si>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</si>
  <si>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</si>
  <si>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</si>
  <si>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</si>
  <si>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</si>
  <si>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</si>
  <si>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</si>
  <si>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</si>
  <si>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</si>
  <si>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</si>
  <si>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</si>
  <si>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</si>
  <si>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</si>
  <si>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</si>
  <si>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</si>
  <si>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</si>
  <si>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</si>
  <si>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</si>
  <si>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</si>
  <si>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</si>
  <si>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</si>
  <si>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</si>
  <si>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</si>
  <si>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</si>
  <si>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</si>
  <si>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</si>
  <si>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</si>
  <si>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</si>
  <si>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</si>
  <si>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</si>
  <si>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</si>
  <si>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</si>
  <si>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</si>
  <si>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</si>
  <si>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</si>
  <si>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</si>
  <si>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</si>
  <si>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</si>
  <si>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</si>
  <si>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</si>
  <si>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</si>
  <si>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</si>
  <si>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</si>
  <si>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</si>
  <si>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</si>
  <si>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</si>
  <si>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</si>
  <si>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</si>
  <si>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</si>
  <si>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</si>
  <si>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</si>
  <si>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</si>
  <si>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</si>
  <si>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</si>
  <si>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</si>
  <si>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</si>
  <si>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</si>
  <si>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</si>
  <si>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</si>
  <si>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</si>
  <si>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</si>
  <si>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</si>
  <si>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</si>
  <si>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</si>
  <si>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</si>
  <si>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</si>
  <si>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</si>
  <si>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</si>
  <si>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</si>
  <si>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</si>
  <si>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</si>
  <si>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</si>
  <si>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</si>
  <si>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</si>
  <si>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</si>
  <si>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</si>
  <si>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</si>
  <si>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</si>
  <si>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</si>
  <si>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</si>
  <si>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</si>
  <si>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</si>
  <si>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</si>
  <si>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</si>
  <si>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</si>
  <si>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</si>
  <si>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</si>
  <si>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</si>
  <si>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</si>
  <si>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</si>
  <si>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</si>
  <si>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</si>
  <si>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</si>
  <si>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</si>
  <si>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</si>
  <si>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</si>
  <si>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</si>
  <si>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</si>
  <si>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</si>
  <si>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</si>
  <si>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</si>
  <si>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</si>
  <si>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</si>
  <si>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</si>
  <si>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</si>
  <si>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</si>
  <si>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</si>
  <si>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</si>
  <si>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</si>
  <si>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</si>
  <si>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</si>
  <si>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</si>
  <si>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</si>
  <si>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</si>
  <si>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</si>
  <si>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</si>
  <si>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</si>
  <si>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</si>
  <si>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</si>
  <si>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</si>
  <si>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</si>
  <si>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</si>
  <si>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</si>
  <si>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</si>
  <si>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</si>
  <si>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</si>
  <si>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</si>
  <si>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</si>
  <si>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</si>
  <si>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</si>
  <si>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</si>
  <si>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</si>
  <si>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</si>
  <si>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</si>
  <si>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</si>
  <si>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</si>
  <si>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</si>
  <si>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</si>
  <si>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</si>
  <si>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</si>
  <si>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</si>
  <si>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</si>
  <si>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</si>
  <si>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</si>
  <si>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</si>
  <si>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</si>
  <si>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</si>
  <si>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</si>
  <si>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</si>
  <si>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</si>
  <si>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</si>
  <si>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</si>
  <si>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</si>
  <si>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</si>
  <si>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</si>
  <si>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</si>
  <si>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</si>
  <si>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</si>
  <si>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</si>
  <si>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</si>
  <si>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</si>
  <si>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</si>
  <si>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</si>
  <si>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</si>
  <si>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</si>
  <si>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</si>
  <si>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</si>
  <si>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</si>
  <si>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</si>
  <si>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</si>
  <si>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</si>
  <si>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</si>
  <si>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</si>
  <si>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</si>
  <si>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</si>
  <si>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</si>
  <si>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</si>
  <si>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</si>
  <si>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</si>
  <si>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</si>
  <si>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</si>
  <si>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</si>
  <si>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</si>
  <si>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</si>
  <si>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</si>
  <si>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</si>
  <si>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</si>
  <si>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</si>
  <si>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</si>
  <si>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</si>
  <si>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</si>
  <si>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</si>
  <si>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</si>
  <si>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</si>
  <si>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</si>
  <si>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</si>
  <si>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</si>
  <si>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</si>
  <si>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</si>
  <si>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</si>
  <si>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</si>
  <si>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</si>
  <si>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</si>
  <si>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</si>
  <si>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</si>
  <si>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</si>
  <si>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</si>
  <si>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</si>
  <si>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</si>
  <si>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</si>
  <si>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</si>
  <si>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</si>
  <si>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</si>
  <si>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</si>
  <si>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</si>
  <si>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</si>
  <si>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</si>
  <si>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</si>
  <si>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</si>
  <si>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</si>
  <si>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</si>
  <si>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</si>
  <si>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</si>
  <si>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</si>
  <si>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</si>
  <si>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</si>
  <si>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</si>
  <si>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</si>
  <si>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</si>
  <si>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</si>
  <si>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</si>
  <si>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</si>
  <si>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</si>
  <si>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</si>
  <si>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</si>
  <si>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</si>
  <si>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</si>
  <si>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</si>
  <si>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</si>
  <si>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</si>
  <si>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</si>
  <si>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</si>
  <si>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</si>
  <si>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</si>
  <si>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</si>
  <si>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</si>
  <si>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</si>
  <si>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</si>
  <si>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</si>
  <si>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</si>
  <si>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</si>
  <si>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</si>
  <si>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</si>
  <si>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</si>
  <si>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</si>
  <si>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</si>
  <si>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</si>
  <si>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</si>
  <si>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</si>
  <si>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</si>
  <si>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</si>
  <si>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</si>
  <si>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</si>
  <si>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</si>
  <si>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</si>
  <si>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</si>
  <si>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</si>
  <si>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</si>
  <si>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</si>
  <si>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</si>
  <si>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</si>
  <si>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</si>
  <si>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</si>
  <si>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</si>
  <si>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</si>
  <si>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</si>
  <si>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</si>
  <si>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</si>
  <si>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</si>
  <si>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</si>
  <si>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</si>
  <si>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</si>
  <si>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</si>
  <si>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</si>
  <si>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</si>
  <si>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</si>
  <si>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</si>
  <si>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</si>
  <si>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</si>
  <si>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</si>
  <si>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</si>
  <si>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</si>
  <si>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</si>
  <si>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</si>
  <si>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</si>
  <si>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</si>
  <si>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</si>
  <si>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</si>
  <si>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</si>
  <si>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</si>
  <si>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</si>
  <si>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</si>
  <si>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</si>
  <si>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</si>
  <si>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</si>
  <si>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</si>
  <si>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</si>
  <si>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</si>
  <si>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</si>
  <si>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</si>
  <si>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</si>
  <si>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</si>
  <si>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</si>
  <si>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</si>
  <si>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</si>
  <si>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</si>
  <si>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</si>
  <si>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</si>
  <si>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</si>
  <si>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</si>
  <si>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</si>
  <si>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</si>
  <si>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</si>
  <si>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</si>
  <si>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</si>
  <si>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</si>
  <si>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</si>
  <si>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</si>
  <si>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</si>
  <si>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</si>
  <si>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</si>
  <si>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</si>
  <si>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</si>
  <si>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</si>
  <si>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</si>
  <si>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</si>
  <si>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</si>
  <si>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</si>
  <si>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</si>
  <si>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</si>
  <si>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</si>
  <si>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</si>
  <si>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</si>
  <si>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</si>
  <si>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</si>
  <si>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</si>
  <si>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</si>
  <si>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</si>
  <si>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</si>
  <si>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</si>
  <si>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</si>
  <si>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</si>
  <si>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</si>
  <si>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</si>
  <si>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</si>
  <si>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</si>
  <si>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</si>
  <si>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</si>
  <si>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</si>
  <si>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</si>
  <si>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</si>
  <si>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</si>
  <si>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</si>
  <si>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</si>
  <si>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</si>
  <si>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</si>
  <si>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</si>
  <si>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</si>
  <si>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</si>
  <si>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</si>
  <si>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</si>
  <si>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</si>
  <si>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</si>
  <si>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</si>
  <si>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</si>
  <si>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</si>
  <si>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</si>
  <si>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</si>
  <si>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</si>
  <si>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</si>
  <si>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</si>
  <si>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</si>
  <si>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</si>
  <si>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</si>
  <si>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</si>
  <si>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</si>
  <si>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</si>
  <si>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</si>
  <si>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</si>
  <si>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</si>
  <si>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</si>
  <si>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</si>
  <si>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</si>
  <si>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</si>
  <si>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</si>
  <si>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</si>
  <si>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</si>
  <si>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</si>
  <si>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</si>
  <si>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</si>
  <si>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</si>
  <si>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</si>
  <si>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</si>
  <si>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</si>
  <si>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</si>
  <si>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</si>
  <si>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</si>
  <si>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</si>
  <si>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</si>
  <si>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</si>
  <si>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</si>
  <si>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</si>
  <si>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</si>
  <si>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</si>
  <si>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</si>
  <si>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</si>
  <si>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</si>
  <si>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</si>
  <si>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</si>
  <si>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</si>
  <si>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</si>
  <si>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</si>
  <si>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</si>
  <si>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</si>
  <si>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</si>
  <si>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</si>
  <si>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</si>
  <si>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</si>
  <si>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</si>
  <si>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</si>
  <si>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</si>
  <si>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</si>
  <si>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</si>
  <si>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</si>
  <si>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</si>
  <si>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</si>
  <si>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</si>
  <si>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</si>
  <si>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</si>
  <si>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</si>
  <si>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</si>
  <si>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</si>
  <si>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</si>
  <si>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</si>
  <si>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</si>
  <si>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</si>
  <si>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</si>
  <si>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</si>
  <si>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</si>
  <si>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</si>
  <si>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</si>
  <si>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</si>
  <si>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</si>
  <si>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</si>
  <si>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</si>
  <si>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</si>
  <si>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</si>
  <si>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</si>
  <si>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</si>
  <si>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</si>
  <si>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</si>
  <si>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</si>
  <si>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</si>
  <si>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</si>
  <si>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</si>
  <si>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</si>
  <si>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</si>
  <si>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</si>
  <si>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</si>
  <si>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</si>
  <si>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</si>
  <si>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</si>
  <si>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</si>
  <si>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</si>
  <si>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</si>
  <si>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</si>
  <si>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</si>
  <si>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</si>
  <si>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</si>
  <si>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</si>
  <si>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</si>
  <si>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</si>
  <si>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</si>
  <si>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</si>
  <si>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</si>
  <si>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</si>
  <si>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</si>
  <si>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</si>
  <si>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</si>
  <si>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</si>
  <si>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</si>
  <si>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</si>
  <si>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</si>
  <si>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</si>
  <si>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</si>
  <si>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</si>
  <si>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</si>
  <si>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</si>
  <si>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</si>
  <si>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</si>
  <si>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</si>
  <si>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</si>
  <si>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</si>
  <si>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</si>
  <si>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</si>
  <si>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</si>
  <si>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</si>
  <si>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</si>
  <si>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</si>
  <si>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</si>
  <si>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</si>
  <si>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</si>
  <si>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</si>
  <si>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</si>
  <si>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</si>
  <si>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</si>
  <si>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</si>
  <si>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</si>
  <si>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</si>
  <si>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</si>
  <si>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</si>
  <si>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</si>
  <si>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</si>
  <si>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</si>
  <si>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</si>
  <si>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</si>
  <si>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</si>
  <si>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</si>
  <si>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</si>
  <si>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</si>
  <si>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</si>
  <si>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</si>
  <si>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</si>
  <si>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</si>
  <si>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</si>
  <si>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</si>
  <si>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</si>
  <si>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</si>
  <si>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</si>
  <si>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</si>
  <si>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</si>
  <si>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</si>
  <si>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</si>
  <si>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</si>
  <si>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</si>
  <si>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</si>
  <si>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</si>
  <si>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</si>
  <si>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</si>
  <si>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</si>
  <si>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</si>
  <si>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</si>
  <si>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</si>
  <si>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</si>
  <si>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</si>
  <si>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</si>
  <si>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</si>
  <si>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</si>
  <si>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</si>
  <si>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</si>
  <si>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</si>
  <si>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</si>
  <si>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</si>
  <si>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</si>
  <si>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</si>
  <si>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</si>
  <si>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</si>
  <si>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</si>
  <si>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</si>
  <si>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</si>
  <si>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</si>
  <si>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</si>
  <si>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</si>
  <si>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</si>
  <si>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</si>
  <si>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</si>
  <si>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</si>
  <si>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</si>
  <si>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</si>
  <si>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</si>
  <si>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</si>
  <si>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</si>
  <si>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</si>
  <si>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</si>
  <si>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</si>
  <si>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</si>
  <si>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</si>
  <si>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</si>
  <si>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</si>
  <si>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</si>
  <si>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</si>
  <si>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</si>
  <si>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</si>
  <si>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</si>
  <si>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</si>
  <si>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</si>
  <si>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</si>
  <si>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</si>
  <si>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</si>
  <si>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</si>
  <si>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</si>
  <si>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</si>
  <si>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</si>
  <si>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</si>
  <si>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</si>
  <si>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</si>
  <si>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</si>
  <si>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</si>
  <si>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</si>
  <si>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</si>
  <si>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</si>
  <si>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</si>
  <si>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</si>
  <si>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</si>
  <si>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</si>
  <si>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</si>
  <si>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</si>
  <si>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</si>
  <si>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</si>
  <si>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</si>
  <si>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</si>
  <si>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</si>
  <si>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</si>
  <si>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</si>
  <si>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</si>
  <si>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</si>
  <si>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</si>
  <si>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</si>
  <si>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</si>
  <si>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</si>
  <si>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</si>
  <si>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</si>
  <si>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</si>
  <si>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</si>
  <si>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</si>
  <si>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</si>
  <si>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</si>
  <si>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</si>
  <si>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</si>
  <si>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</si>
  <si>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</si>
  <si>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</si>
  <si>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</si>
  <si>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</si>
  <si>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</si>
  <si>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</si>
  <si>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</si>
  <si>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</si>
  <si>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</si>
  <si>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</si>
  <si>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</si>
  <si>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</si>
  <si>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</si>
  <si>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</si>
  <si>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</si>
  <si>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</si>
  <si>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</si>
  <si>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</si>
  <si>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</si>
  <si>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</si>
  <si>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</si>
  <si>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</si>
  <si>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</si>
  <si>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</si>
  <si>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</si>
  <si>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</si>
  <si>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</si>
  <si>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</si>
  <si>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</si>
  <si>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</si>
  <si>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</si>
  <si>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</si>
  <si>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</si>
  <si>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</si>
  <si>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</si>
  <si>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</si>
  <si>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</si>
  <si>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</si>
  <si>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</si>
  <si>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</si>
  <si>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</si>
  <si>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</si>
  <si>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</si>
  <si>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</si>
  <si>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</si>
  <si>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</si>
  <si>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</si>
  <si>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</si>
  <si>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</si>
  <si>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</si>
  <si>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</si>
  <si>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</si>
  <si>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</si>
  <si>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</si>
  <si>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</si>
  <si>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</si>
  <si>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</si>
  <si>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</si>
  <si>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</si>
  <si>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</si>
  <si>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</si>
  <si>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</si>
  <si>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</si>
  <si>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</si>
  <si>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</si>
  <si>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</si>
  <si>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</si>
  <si>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</si>
  <si>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</si>
  <si>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</si>
  <si>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</si>
  <si>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</si>
  <si>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</si>
  <si>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</si>
  <si>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</si>
  <si>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</si>
  <si>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</si>
  <si>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</si>
  <si>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</si>
  <si>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</si>
  <si>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</si>
  <si>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</si>
  <si>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</si>
  <si>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</si>
  <si>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</si>
  <si>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</si>
  <si>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</si>
  <si>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</si>
  <si>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</si>
  <si>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</si>
  <si>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</si>
  <si>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</si>
  <si>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</si>
  <si>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</si>
  <si>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</si>
  <si>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</si>
  <si>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</si>
  <si>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</si>
  <si>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</si>
  <si>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</si>
  <si>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</si>
  <si>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</si>
  <si>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</si>
  <si>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</si>
  <si>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</si>
  <si>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</si>
  <si>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</si>
  <si>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</si>
  <si>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</si>
  <si>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</si>
  <si>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</si>
  <si>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</si>
  <si>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</si>
  <si>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</si>
  <si>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</si>
  <si>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</si>
  <si>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</si>
  <si>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</si>
  <si>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</si>
  <si>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</si>
  <si>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</si>
  <si>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</si>
  <si>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</si>
  <si>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</si>
  <si>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</si>
  <si>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</si>
  <si>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</si>
  <si>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</si>
  <si>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</si>
  <si>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</si>
  <si>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</si>
  <si>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</si>
  <si>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</si>
  <si>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</si>
  <si>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</si>
  <si>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</si>
  <si>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</si>
  <si>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</si>
  <si>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</si>
  <si>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</si>
  <si>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</si>
  <si>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</si>
  <si>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</si>
  <si>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</si>
  <si>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</si>
  <si>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</si>
  <si>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</si>
  <si>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</si>
  <si>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</si>
  <si>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</si>
  <si>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</si>
  <si>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</si>
  <si>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</si>
  <si>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</si>
  <si>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</si>
  <si>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</si>
  <si>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</si>
  <si>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</si>
  <si>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</si>
  <si>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</si>
  <si>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</si>
  <si>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</si>
  <si>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</si>
  <si>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</si>
  <si>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</si>
  <si>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</si>
  <si>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</si>
  <si>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</si>
  <si>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</si>
  <si>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</si>
  <si>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</si>
  <si>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</si>
  <si>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</si>
  <si>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</si>
  <si>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</si>
  <si>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</si>
  <si>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</si>
  <si>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</si>
  <si>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</si>
  <si>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</si>
  <si>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</si>
  <si>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</si>
  <si>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</si>
  <si>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</si>
  <si>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</si>
  <si>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</si>
  <si>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</si>
  <si>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</si>
  <si>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</si>
  <si>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</si>
  <si>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</si>
  <si>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</si>
  <si>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</si>
  <si>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</si>
  <si>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</si>
  <si>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</si>
  <si>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</si>
  <si>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</si>
  <si>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</si>
  <si>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</si>
  <si>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</si>
  <si>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</si>
  <si>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</si>
  <si>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</si>
  <si>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</si>
  <si>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</si>
  <si>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</si>
  <si>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</si>
  <si>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</si>
  <si>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</si>
  <si>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</si>
  <si>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</si>
  <si>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</si>
  <si>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</si>
  <si>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</si>
  <si>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</si>
  <si>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</si>
  <si>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</si>
  <si>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</si>
  <si>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</si>
  <si>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</si>
  <si>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</si>
  <si>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</si>
  <si>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</si>
  <si>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</si>
  <si>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</si>
  <si>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</si>
  <si>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</si>
  <si>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</si>
  <si>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</si>
  <si>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</si>
  <si>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</si>
  <si>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</si>
  <si>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</si>
  <si>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</si>
  <si>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</si>
  <si>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</si>
  <si>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</si>
  <si>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</si>
  <si>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</si>
  <si>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</si>
  <si>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</si>
  <si>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</si>
  <si>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</si>
  <si>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</si>
  <si>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</si>
  <si>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</si>
  <si>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</si>
  <si>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</si>
  <si>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</si>
  <si>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</si>
  <si>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</si>
  <si>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</si>
  <si>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</si>
  <si>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</si>
  <si>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</si>
  <si>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</si>
  <si>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</si>
  <si>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</si>
  <si>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</si>
  <si>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</si>
  <si>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</si>
  <si>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</si>
  <si>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</si>
  <si>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</si>
  <si>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</si>
  <si>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</si>
  <si>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</si>
  <si>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</si>
  <si>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</si>
  <si>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</si>
  <si>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</si>
  <si>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</si>
  <si>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</si>
  <si>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</si>
  <si>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</si>
  <si>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</si>
  <si>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</si>
  <si>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</si>
  <si>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</si>
  <si>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</si>
  <si>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</si>
  <si>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</si>
  <si>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</si>
  <si>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</si>
  <si>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</si>
  <si>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</si>
  <si>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</si>
  <si>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</si>
  <si>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</si>
  <si>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</si>
  <si>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</si>
  <si>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</si>
  <si>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</si>
  <si>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</si>
  <si>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</si>
  <si>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</si>
  <si>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</si>
  <si>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</si>
  <si>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</si>
  <si>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</si>
  <si>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</si>
  <si>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</si>
  <si>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</si>
  <si>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</si>
  <si>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</si>
  <si>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</si>
  <si>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</si>
  <si>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</si>
  <si>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</si>
  <si>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</si>
  <si>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</si>
  <si>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</si>
  <si>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</si>
  <si>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</si>
  <si>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</si>
  <si>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</si>
  <si>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</si>
  <si>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</si>
  <si>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</si>
  <si>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</si>
  <si>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</si>
  <si>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</si>
  <si>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</si>
  <si>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</si>
  <si>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</si>
  <si>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</si>
  <si>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</si>
  <si>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</si>
  <si>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</si>
  <si>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</si>
  <si>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</si>
  <si>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</si>
  <si>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</si>
  <si>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</si>
  <si>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</si>
  <si>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</si>
  <si>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</si>
  <si>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</si>
  <si>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</si>
  <si>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</si>
  <si>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</si>
  <si>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</si>
  <si>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</si>
  <si>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</si>
  <si>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</si>
  <si>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</si>
  <si>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</si>
  <si>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</si>
  <si>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</si>
  <si>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</si>
  <si>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</si>
  <si>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</si>
  <si>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</si>
  <si>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</si>
  <si>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</si>
  <si>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</si>
  <si>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</si>
  <si>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</si>
  <si>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</si>
  <si>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</si>
  <si>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</si>
  <si>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</si>
  <si>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</si>
  <si>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</si>
  <si>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</si>
  <si>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</si>
  <si>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</si>
  <si>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</si>
  <si>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</si>
  <si>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</si>
  <si>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</si>
  <si>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</si>
  <si>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</si>
  <si>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</si>
  <si>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</si>
  <si>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</si>
  <si>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</si>
  <si>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</si>
  <si>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</si>
  <si>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</si>
  <si>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</si>
  <si>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</si>
  <si>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</si>
  <si>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</si>
  <si>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</si>
  <si>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</si>
  <si>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</si>
  <si>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</si>
  <si>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</si>
  <si>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</si>
  <si>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</si>
  <si>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</si>
  <si>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</si>
  <si>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</si>
  <si>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</si>
  <si>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</si>
  <si>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</si>
  <si>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</si>
  <si>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</si>
  <si>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</si>
  <si>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</si>
  <si>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</si>
  <si>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</si>
  <si>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</si>
  <si>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</si>
  <si>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</si>
  <si>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</si>
  <si>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</si>
  <si>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</si>
  <si>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</si>
  <si>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</si>
  <si>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</si>
  <si>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</si>
  <si>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</si>
  <si>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</si>
  <si>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</si>
  <si>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</si>
  <si>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</si>
  <si>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</si>
  <si>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</si>
  <si>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</si>
  <si>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</si>
  <si>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</si>
  <si>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</si>
  <si>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</si>
  <si>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</si>
  <si>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</si>
  <si>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</si>
  <si>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</si>
  <si>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</si>
  <si>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</si>
  <si>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</si>
  <si>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</si>
  <si>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</si>
  <si>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</si>
  <si>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</si>
  <si>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</si>
  <si>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</si>
  <si>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</si>
  <si>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</si>
  <si>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</si>
  <si>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</si>
  <si>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</si>
  <si>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</si>
  <si>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</si>
  <si>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</si>
  <si>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</si>
  <si>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</si>
  <si>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</si>
  <si>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</si>
  <si>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</si>
  <si>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</si>
  <si>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</si>
  <si>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</si>
  <si>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</si>
  <si>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</si>
  <si>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</si>
  <si>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</si>
  <si>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</si>
  <si>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</si>
  <si>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</si>
  <si>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</si>
  <si>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</si>
  <si>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</si>
  <si>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</si>
  <si>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</si>
  <si>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</si>
  <si>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</si>
  <si>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</si>
  <si>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</si>
  <si>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</si>
  <si>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</si>
  <si>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</si>
  <si>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</si>
  <si>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</si>
  <si>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</si>
  <si>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</si>
  <si>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</si>
  <si>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</si>
  <si>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</si>
  <si>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</si>
  <si>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</si>
  <si>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</si>
  <si>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</si>
  <si>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</si>
  <si>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</si>
  <si>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</si>
  <si>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</si>
  <si>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</si>
  <si>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</si>
  <si>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</si>
  <si>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</si>
  <si>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</si>
  <si>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</si>
  <si>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</si>
  <si>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</si>
  <si>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</si>
  <si>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</si>
  <si>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</si>
  <si>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</si>
  <si>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</si>
  <si>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</si>
  <si>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</si>
  <si>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</si>
  <si>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</si>
  <si>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</si>
  <si>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</si>
  <si>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</si>
  <si>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</si>
  <si>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</si>
  <si>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</si>
  <si>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</si>
  <si>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</si>
  <si>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</si>
  <si>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</si>
  <si>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</si>
  <si>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</si>
  <si>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</si>
  <si>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</si>
  <si>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</si>
  <si>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</si>
  <si>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</si>
  <si>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</si>
  <si>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</si>
  <si>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</si>
  <si>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</si>
  <si>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</si>
  <si>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</si>
  <si>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</si>
  <si>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</si>
  <si>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</si>
  <si>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</si>
  <si>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</si>
  <si>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</si>
  <si>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</si>
  <si>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</si>
  <si>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</si>
  <si>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</si>
  <si>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</si>
  <si>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</si>
  <si>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</si>
  <si>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</si>
  <si>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</si>
  <si>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</si>
  <si>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</si>
  <si>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</si>
  <si>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</si>
  <si>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</si>
  <si>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</si>
  <si>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</si>
  <si>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</si>
  <si>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</si>
  <si>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</si>
  <si>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</si>
  <si>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</si>
  <si>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</si>
  <si>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</si>
  <si>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</si>
  <si>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</si>
  <si>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</si>
  <si>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</si>
  <si>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</si>
  <si>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</si>
  <si>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</si>
  <si>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</si>
  <si>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</si>
  <si>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</si>
  <si>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</si>
  <si>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</si>
  <si>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</si>
  <si>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</si>
  <si>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</si>
  <si>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</si>
  <si>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</si>
  <si>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</si>
  <si>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</si>
  <si>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</si>
  <si>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</si>
  <si>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</si>
  <si>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</si>
  <si>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</si>
  <si>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</si>
  <si>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</si>
  <si>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</si>
  <si>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</si>
  <si>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</si>
  <si>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</si>
  <si>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</si>
  <si>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</si>
  <si>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</si>
  <si>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</si>
  <si>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</si>
  <si>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</si>
  <si>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</si>
  <si>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</si>
  <si>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</si>
  <si>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</si>
  <si>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</si>
  <si>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</si>
  <si>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</si>
  <si>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</si>
  <si>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</si>
  <si>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</si>
  <si>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</si>
  <si>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</si>
  <si>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</si>
  <si>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</si>
  <si>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</si>
  <si>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</si>
  <si>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</si>
  <si>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</si>
  <si>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</si>
  <si>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</si>
  <si>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</si>
  <si>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</si>
  <si>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</si>
  <si>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</si>
  <si>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</si>
  <si>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</si>
  <si>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</si>
  <si>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</si>
  <si>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</si>
  <si>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</si>
  <si>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</si>
  <si>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</si>
  <si>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</si>
  <si>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</si>
  <si>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</si>
  <si>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</si>
  <si>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</si>
  <si>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</si>
  <si>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</si>
  <si>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</si>
  <si>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</si>
  <si>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</si>
  <si>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</si>
  <si>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</si>
  <si>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</si>
  <si>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</si>
  <si>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</si>
  <si>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</si>
  <si>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</si>
  <si>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</si>
  <si>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</si>
  <si>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</si>
  <si>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</si>
  <si>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</si>
  <si>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</si>
  <si>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</si>
  <si>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</si>
  <si>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</si>
  <si>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</si>
  <si>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</si>
  <si>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</si>
  <si>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</si>
  <si>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</si>
  <si>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</si>
  <si>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</si>
  <si>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</si>
  <si>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</si>
  <si>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</si>
  <si>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</si>
  <si>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</si>
  <si>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</si>
  <si>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</si>
  <si>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</si>
  <si>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</si>
  <si>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</si>
  <si>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</si>
  <si>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</si>
  <si>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</si>
  <si>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</si>
  <si>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</si>
  <si>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</si>
  <si>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</si>
  <si>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</si>
  <si>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</si>
  <si>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</si>
  <si>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</si>
  <si>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</si>
  <si>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</si>
  <si>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</si>
  <si>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</si>
  <si>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</si>
  <si>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</si>
  <si>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</si>
  <si>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</si>
  <si>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</si>
  <si>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</si>
  <si>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</si>
  <si>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</si>
  <si>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</si>
  <si>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</si>
  <si>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</si>
  <si>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</si>
  <si>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</si>
  <si>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</si>
  <si>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</si>
  <si>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</si>
  <si>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</si>
  <si>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</si>
  <si>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</si>
  <si>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</si>
  <si>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</si>
  <si>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</si>
  <si>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</si>
  <si>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</si>
  <si>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</si>
  <si>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</si>
  <si>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</si>
  <si>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</si>
  <si>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</si>
  <si>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</si>
  <si>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</si>
  <si>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</si>
  <si>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</si>
  <si>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</si>
  <si>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</si>
  <si>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</si>
  <si>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</si>
  <si>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</si>
  <si>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</si>
  <si>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</si>
  <si>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</si>
  <si>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</si>
  <si>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</si>
  <si>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</si>
  <si>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</si>
  <si>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</si>
  <si>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</si>
  <si>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</si>
  <si>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</si>
  <si>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</si>
  <si>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</si>
  <si>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</si>
  <si>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</si>
  <si>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</si>
  <si>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</si>
  <si>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</si>
  <si>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</si>
  <si>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</si>
  <si>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</si>
  <si>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</si>
  <si>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</si>
  <si>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</si>
  <si>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</si>
  <si>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</si>
  <si>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</si>
  <si>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</si>
  <si>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</si>
  <si>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</si>
  <si>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</si>
  <si>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</si>
  <si>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</si>
  <si>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</si>
  <si>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</si>
  <si>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</si>
  <si>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</si>
  <si>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</si>
  <si>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</si>
  <si>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</si>
  <si>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</si>
  <si>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</si>
  <si>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</si>
  <si>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</si>
  <si>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</si>
  <si>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</si>
  <si>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</si>
  <si>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</si>
  <si>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</si>
  <si>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</si>
  <si>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</si>
  <si>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</si>
  <si>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</si>
  <si>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</si>
  <si>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</si>
  <si>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</si>
  <si>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</si>
  <si>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</si>
  <si>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</si>
  <si>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</si>
  <si>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</si>
  <si>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</si>
  <si>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</si>
  <si>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</si>
  <si>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</si>
  <si>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</si>
  <si>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</si>
  <si>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</si>
  <si>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</si>
  <si>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</si>
  <si>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</si>
  <si>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</si>
  <si>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</si>
  <si>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</si>
  <si>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</si>
  <si>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</si>
  <si>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</si>
  <si>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</si>
  <si>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</si>
  <si>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</si>
  <si>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</si>
  <si>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</si>
  <si>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</si>
  <si>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</si>
  <si>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</si>
  <si>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</si>
  <si>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</si>
  <si>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</si>
  <si>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</si>
  <si>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</si>
  <si>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</si>
  <si>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</si>
  <si>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</si>
  <si>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</si>
  <si>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</si>
  <si>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</si>
  <si>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</si>
  <si>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</si>
  <si>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</si>
  <si>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</si>
  <si>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</si>
  <si>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</si>
  <si>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</si>
  <si>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</si>
  <si>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</si>
  <si>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</si>
  <si>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</si>
  <si>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</si>
  <si>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</si>
  <si>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</si>
  <si>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</si>
  <si>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</si>
  <si>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</si>
  <si>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</si>
  <si>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</si>
  <si>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</si>
  <si>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</si>
  <si>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</si>
  <si>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</si>
  <si>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</si>
  <si>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</si>
  <si>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</si>
  <si>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</si>
  <si>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</si>
  <si>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</si>
  <si>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</si>
  <si>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</si>
  <si>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</si>
  <si>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</si>
  <si>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</si>
  <si>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</si>
  <si>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</si>
  <si>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</si>
  <si>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</si>
  <si>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</si>
  <si>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</si>
  <si>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</si>
  <si>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</si>
  <si>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</si>
  <si>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</si>
  <si>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</si>
  <si>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</si>
  <si>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</si>
  <si>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</si>
  <si>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</si>
  <si>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</si>
  <si>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</si>
  <si>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</si>
  <si>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</si>
  <si>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</si>
  <si>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</si>
  <si>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</si>
  <si>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</si>
  <si>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</si>
  <si>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</si>
  <si>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</si>
  <si>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</si>
  <si>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</si>
  <si>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</si>
  <si>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</si>
  <si>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</si>
  <si>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</si>
  <si>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</si>
  <si>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</si>
  <si>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</si>
  <si>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</si>
  <si>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</si>
  <si>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</si>
  <si>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</si>
  <si>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</si>
  <si>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</si>
  <si>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</si>
  <si>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</si>
  <si>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</si>
  <si>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</si>
  <si>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</si>
  <si>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</si>
  <si>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</si>
  <si>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</si>
  <si>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</si>
  <si>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</si>
  <si>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</si>
  <si>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</si>
  <si>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</si>
  <si>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</si>
  <si>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</si>
  <si>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</si>
  <si>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</si>
  <si>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</si>
  <si>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</si>
  <si>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</si>
  <si>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</si>
  <si>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</si>
  <si>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</si>
  <si>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</si>
  <si>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</si>
  <si>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</si>
  <si>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</si>
  <si>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</si>
  <si>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</si>
  <si>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</si>
  <si>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</si>
  <si>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</si>
  <si>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</si>
  <si>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</si>
  <si>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</si>
  <si>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</si>
  <si>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</si>
  <si>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</si>
  <si>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</si>
  <si>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</si>
  <si>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</si>
  <si>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</si>
  <si>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</si>
  <si>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</si>
  <si>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</si>
  <si>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</si>
  <si>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</si>
  <si>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</si>
  <si>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</si>
  <si>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</si>
  <si>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</si>
  <si>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</si>
  <si>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</si>
  <si>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</si>
  <si>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</si>
  <si>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</si>
  <si>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</si>
  <si>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</si>
  <si>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</si>
  <si>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</si>
  <si>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</si>
  <si>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</si>
  <si>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</si>
  <si>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</si>
  <si>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</si>
  <si>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</si>
  <si>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</si>
  <si>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</si>
  <si>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</si>
  <si>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</si>
  <si>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</si>
  <si>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</si>
  <si>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</si>
  <si>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</si>
  <si>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</si>
  <si>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</si>
  <si>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</si>
  <si>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</si>
  <si>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</si>
  <si>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</si>
  <si>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</si>
  <si>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</si>
  <si>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</si>
  <si>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</si>
  <si>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</si>
  <si>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</si>
  <si>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</si>
  <si>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</si>
  <si>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</si>
  <si>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</si>
  <si>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</si>
  <si>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</si>
  <si>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</si>
  <si>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</si>
  <si>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</si>
  <si>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</si>
  <si>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</si>
  <si>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</si>
  <si>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</si>
  <si>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</si>
  <si>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</si>
  <si>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</si>
  <si>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</si>
  <si>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</si>
  <si>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</si>
  <si>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</si>
  <si>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</si>
  <si>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</si>
  <si>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</si>
  <si>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</si>
  <si>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</si>
  <si>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</si>
  <si>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</si>
  <si>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</si>
  <si>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</si>
  <si>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</si>
  <si>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</si>
  <si>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</si>
  <si>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</si>
  <si>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</si>
  <si>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</si>
  <si>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</si>
  <si>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</si>
  <si>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</si>
  <si>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</si>
  <si>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</si>
  <si>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</si>
  <si>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</si>
  <si>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</si>
  <si>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</si>
  <si>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</si>
  <si>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</si>
  <si>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</si>
  <si>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</si>
  <si>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</si>
  <si>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</si>
  <si>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</si>
  <si>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</si>
  <si>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</si>
  <si>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</si>
  <si>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</si>
  <si>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</si>
  <si>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</si>
  <si>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</si>
  <si>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</si>
  <si>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</si>
  <si>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</si>
  <si>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</si>
  <si>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</si>
  <si>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</si>
  <si>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</si>
  <si>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</si>
  <si>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</si>
  <si>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</si>
  <si>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</si>
  <si>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</si>
  <si>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</si>
  <si>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</si>
  <si>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</si>
  <si>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</si>
  <si>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</si>
  <si>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</si>
  <si>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</si>
  <si>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</si>
  <si>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</si>
  <si>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</si>
  <si>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</si>
  <si>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</si>
  <si>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</si>
  <si>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</si>
  <si>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</si>
  <si>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</si>
  <si>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</si>
  <si>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</si>
  <si>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</si>
  <si>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</si>
  <si>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</si>
  <si>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</si>
  <si>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</si>
  <si>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</si>
  <si>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</si>
  <si>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</si>
  <si>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</si>
  <si>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</si>
  <si>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</si>
  <si>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</si>
  <si>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</si>
  <si>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</si>
  <si>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</si>
  <si>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</si>
  <si>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</si>
  <si>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</si>
  <si>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</si>
  <si>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</si>
  <si>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</si>
  <si>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</si>
  <si>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</si>
  <si>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</si>
  <si>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</si>
  <si>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</si>
  <si>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</si>
  <si>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</si>
  <si>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</si>
  <si>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</si>
  <si>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</si>
  <si>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</si>
  <si>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</si>
  <si>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</si>
  <si>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</si>
  <si>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</si>
  <si>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</si>
  <si>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</si>
  <si>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</si>
  <si>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</si>
  <si>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</si>
  <si>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</si>
  <si>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</si>
  <si>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</si>
  <si>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</si>
  <si>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</si>
  <si>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</si>
  <si>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</si>
  <si>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</si>
  <si>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</si>
  <si>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</si>
  <si>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</si>
  <si>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</si>
  <si>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</si>
  <si>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</si>
  <si>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</si>
  <si>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</si>
  <si>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</si>
  <si>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</si>
  <si>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</si>
  <si>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</si>
  <si>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</si>
  <si>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</si>
  <si>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</si>
  <si>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</si>
  <si>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</si>
  <si>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</si>
  <si>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</si>
  <si>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</si>
  <si>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</si>
  <si>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</si>
  <si>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</si>
  <si>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</si>
  <si>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</si>
  <si>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</si>
  <si>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</si>
  <si>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</si>
  <si>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</si>
  <si>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</si>
  <si>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</si>
  <si>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</si>
  <si>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</si>
  <si>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</si>
  <si>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</si>
  <si>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</si>
  <si>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</si>
  <si>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</si>
  <si>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</si>
  <si>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</si>
  <si>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</si>
  <si>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</si>
  <si>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</si>
  <si>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</si>
  <si>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</si>
  <si>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</si>
  <si>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</si>
  <si>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</si>
  <si>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</si>
  <si>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</si>
  <si>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</si>
  <si>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</si>
  <si>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</si>
  <si>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</si>
  <si>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</si>
  <si>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</si>
  <si>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</si>
  <si>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</si>
  <si>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</si>
  <si>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</si>
  <si>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</si>
  <si>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</si>
  <si>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</si>
  <si>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</si>
  <si>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</si>
  <si>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</si>
  <si>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</si>
  <si>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</si>
  <si>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</si>
  <si>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</si>
  <si>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</si>
  <si>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</si>
  <si>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</si>
  <si>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</si>
  <si>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</si>
  <si>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</si>
  <si>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</si>
  <si>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</si>
  <si>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</si>
  <si>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</si>
  <si>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</si>
  <si>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</si>
  <si>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</si>
  <si>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</si>
  <si>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</si>
  <si>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</si>
  <si>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</si>
  <si>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</si>
  <si>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</si>
  <si>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</si>
  <si>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</si>
  <si>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</si>
  <si>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</si>
  <si>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</si>
  <si>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</si>
  <si>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</si>
  <si>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</si>
  <si>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</si>
  <si>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</si>
  <si>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</si>
  <si>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</si>
  <si>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</si>
  <si>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</si>
  <si>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</si>
  <si>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</si>
  <si>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</si>
  <si>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</si>
  <si>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</si>
  <si>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</si>
  <si>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</si>
  <si>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</si>
  <si>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</si>
  <si>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</si>
  <si>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</si>
  <si>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</si>
  <si>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</si>
  <si>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</si>
  <si>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</si>
  <si>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</si>
  <si>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</si>
  <si>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</si>
  <si>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</si>
  <si>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</si>
  <si>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</si>
  <si>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</si>
  <si>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</si>
  <si>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</si>
  <si>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</si>
  <si>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</si>
  <si>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</si>
  <si>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</si>
  <si>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</si>
  <si>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</si>
  <si>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</si>
  <si>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</si>
  <si>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</si>
  <si>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</si>
  <si>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</si>
  <si>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</si>
  <si>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</si>
  <si>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</si>
  <si>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</si>
  <si>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</si>
  <si>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</si>
  <si>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</si>
  <si>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</si>
  <si>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</si>
  <si>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</si>
  <si>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</si>
  <si>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</si>
  <si>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</si>
  <si>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</si>
  <si>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</si>
  <si>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</si>
  <si>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</si>
  <si>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</si>
  <si>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</si>
  <si>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</si>
  <si>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</si>
  <si>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</si>
  <si>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</si>
  <si>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</si>
  <si>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</si>
  <si>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</si>
  <si>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</si>
  <si>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</si>
  <si>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</si>
  <si>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</si>
  <si>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</si>
  <si>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</si>
  <si>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</si>
  <si>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</si>
  <si>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</si>
  <si>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</si>
  <si>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</si>
  <si>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</si>
  <si>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</si>
  <si>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</si>
  <si>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</si>
  <si>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</si>
  <si>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</si>
  <si>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</si>
  <si>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</si>
  <si>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</si>
  <si>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</si>
  <si>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</si>
  <si>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</si>
  <si>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</si>
  <si>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</si>
  <si>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</si>
  <si>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</si>
  <si>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</si>
  <si>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</si>
  <si>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</si>
  <si>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</si>
  <si>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</si>
  <si>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</si>
  <si>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</si>
  <si>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</si>
  <si>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</si>
  <si>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</si>
  <si>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</si>
  <si>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</si>
  <si>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</si>
  <si>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</si>
  <si>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</si>
  <si>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</si>
  <si>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</si>
  <si>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</si>
  <si>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</si>
  <si>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</si>
  <si>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</si>
  <si>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</si>
  <si>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</si>
  <si>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</si>
  <si>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</si>
  <si>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</si>
  <si>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</si>
  <si>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</si>
  <si>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</si>
  <si>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</si>
  <si>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</si>
  <si>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</si>
  <si>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</si>
  <si>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</si>
  <si>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</si>
  <si>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</si>
  <si>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</si>
  <si>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</si>
  <si>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</si>
  <si>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</si>
  <si>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</si>
  <si>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</si>
  <si>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</si>
  <si>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</si>
  <si>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</si>
  <si>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</si>
  <si>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</si>
  <si>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</si>
  <si>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</si>
  <si>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</si>
  <si>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</si>
  <si>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</si>
  <si>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</si>
  <si>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</si>
  <si>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</si>
  <si>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</si>
  <si>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</si>
  <si>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</si>
  <si>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</si>
  <si>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</si>
  <si>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</si>
  <si>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</si>
  <si>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</si>
  <si>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</si>
  <si>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</si>
  <si>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</si>
  <si>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</si>
  <si>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</si>
  <si>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</si>
  <si>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</si>
  <si>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</si>
  <si>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</si>
  <si>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</si>
  <si>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</si>
  <si>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</si>
  <si>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</si>
  <si>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</si>
  <si>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</si>
  <si>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</si>
  <si>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</si>
  <si>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</si>
  <si>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</si>
  <si>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</si>
  <si>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</si>
  <si>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</si>
  <si>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</si>
  <si>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</si>
  <si>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</si>
  <si>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</si>
  <si>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</si>
  <si>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</si>
  <si>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</si>
  <si>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</si>
  <si>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</si>
  <si>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</si>
  <si>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</si>
  <si>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</si>
  <si>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</si>
  <si>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</si>
  <si>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</si>
  <si>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</si>
  <si>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</si>
  <si>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</si>
  <si>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</si>
  <si>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</si>
  <si>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</si>
  <si>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</si>
  <si>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</si>
  <si>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</si>
  <si>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</si>
  <si>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</si>
  <si>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</si>
  <si>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</si>
  <si>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</si>
  <si>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</si>
  <si>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</si>
  <si>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</si>
  <si>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</si>
  <si>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</si>
  <si>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</si>
  <si>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</si>
  <si>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</si>
  <si>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</si>
  <si>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</si>
  <si>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</si>
  <si>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</si>
  <si>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</si>
  <si>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</si>
  <si>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</si>
  <si>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</si>
  <si>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</si>
  <si>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</si>
  <si>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</si>
  <si>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</si>
  <si>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</si>
  <si>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</si>
  <si>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</si>
  <si>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</si>
  <si>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</si>
  <si>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</si>
  <si>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</si>
  <si>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</si>
  <si>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</si>
  <si>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</si>
  <si>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</si>
  <si>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</si>
  <si>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</si>
  <si>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</si>
  <si>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</si>
  <si>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</si>
  <si>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</si>
  <si>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</si>
  <si>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</si>
  <si>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</si>
  <si>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</si>
  <si>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</si>
  <si>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</si>
  <si>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</si>
  <si>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</si>
  <si>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</si>
  <si>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</si>
  <si>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</si>
  <si>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</si>
  <si>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</si>
  <si>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</si>
  <si>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</si>
  <si>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</si>
  <si>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</si>
  <si>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</si>
  <si>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</si>
  <si>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</si>
  <si>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</si>
  <si>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</si>
  <si>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</si>
  <si>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</si>
  <si>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</si>
  <si>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</si>
  <si>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</si>
  <si>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</si>
  <si>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</si>
  <si>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</si>
  <si>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</si>
  <si>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</si>
  <si>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</si>
  <si>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</si>
  <si>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</si>
  <si>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</si>
  <si>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</si>
  <si>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</si>
  <si>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</si>
  <si>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</si>
  <si>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</si>
  <si>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</si>
  <si>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</si>
  <si>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</si>
  <si>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</si>
  <si>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</si>
  <si>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</si>
  <si>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</si>
  <si>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</si>
  <si>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</si>
  <si>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</si>
  <si>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</si>
  <si>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</si>
  <si>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</si>
  <si>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</si>
  <si>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</si>
  <si>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</si>
  <si>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</si>
  <si>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</si>
  <si>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</si>
  <si>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</si>
  <si>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</si>
  <si>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</si>
  <si>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</si>
  <si>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</si>
  <si>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</si>
  <si>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</si>
  <si>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</si>
  <si>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</si>
  <si>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</si>
  <si>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</si>
  <si>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</si>
  <si>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</si>
  <si>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</si>
  <si>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</si>
  <si>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</si>
  <si>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</si>
  <si>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</si>
  <si>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</si>
  <si>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</si>
  <si>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</si>
  <si>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</si>
  <si>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</si>
  <si>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</si>
  <si>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</si>
  <si>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</si>
  <si>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</si>
  <si>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</si>
  <si>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</si>
  <si>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</si>
  <si>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</si>
  <si>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</si>
  <si>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</si>
  <si>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</si>
  <si>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</si>
  <si>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</si>
  <si>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</si>
  <si>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</si>
  <si>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</si>
  <si>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</si>
  <si>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</si>
  <si>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</si>
  <si>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</si>
  <si>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</si>
  <si>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</si>
  <si>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</si>
  <si>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</si>
  <si>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</si>
  <si>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</si>
  <si>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</si>
  <si>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</si>
  <si>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</si>
  <si>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</si>
  <si>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</si>
  <si>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</si>
  <si>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</si>
  <si>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</si>
  <si>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</si>
  <si>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</si>
  <si>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</si>
  <si>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</si>
  <si>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</si>
  <si>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</si>
  <si>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</si>
  <si>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</si>
  <si>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</si>
  <si>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</si>
  <si>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</si>
  <si>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</si>
  <si>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</si>
  <si>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</si>
  <si>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</si>
  <si>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</si>
  <si>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</si>
  <si>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</si>
  <si>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</si>
  <si>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</si>
  <si>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</si>
  <si>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</si>
  <si>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</si>
  <si>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</si>
  <si>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</si>
  <si>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</si>
  <si>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</si>
  <si>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</si>
  <si>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</si>
  <si>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</si>
  <si>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</si>
  <si>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</si>
  <si>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</si>
  <si>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</si>
  <si>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</si>
  <si>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</si>
  <si>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</si>
  <si>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</si>
  <si>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</si>
  <si>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</si>
  <si>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</si>
  <si>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</si>
  <si>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</si>
  <si>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</si>
  <si>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</si>
  <si>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</si>
  <si>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</si>
  <si>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</si>
  <si>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</si>
  <si>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</si>
  <si>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</si>
  <si>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</si>
  <si>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</si>
  <si>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</si>
  <si>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</si>
  <si>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</si>
  <si>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</si>
  <si>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</si>
  <si>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</si>
  <si>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</si>
  <si>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</si>
  <si>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</si>
  <si>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</si>
  <si>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</si>
  <si>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</si>
  <si>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</si>
  <si>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</si>
  <si>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</si>
  <si>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</si>
  <si>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</si>
  <si>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</si>
  <si>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</si>
  <si>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</si>
  <si>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</si>
  <si>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</si>
  <si>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</si>
  <si>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</si>
  <si>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</si>
  <si>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</si>
  <si>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</si>
  <si>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</si>
  <si>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</si>
  <si>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</si>
  <si>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</si>
  <si>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</si>
  <si>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</si>
  <si>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</si>
  <si>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</si>
  <si>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</si>
  <si>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</si>
  <si>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</si>
  <si>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</si>
  <si>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</si>
  <si>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</si>
  <si>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</si>
  <si>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</si>
  <si>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</si>
  <si>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</si>
  <si>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</si>
  <si>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</si>
  <si>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</si>
  <si>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</si>
  <si>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</si>
  <si>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</si>
  <si>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</si>
  <si>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</si>
  <si>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</si>
  <si>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</si>
  <si>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</si>
  <si>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</si>
  <si>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</si>
  <si>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</si>
  <si>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</si>
  <si>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</si>
  <si>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</si>
  <si>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</si>
  <si>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</si>
  <si>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</si>
  <si>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</si>
  <si>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</si>
  <si>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</si>
  <si>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</si>
  <si>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</si>
  <si>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</si>
  <si>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</si>
  <si>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</si>
  <si>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</si>
  <si>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</si>
  <si>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</si>
  <si>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</si>
  <si>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</si>
  <si>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</si>
  <si>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</si>
  <si>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</si>
  <si>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</si>
  <si>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</si>
  <si>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</si>
  <si>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</si>
  <si>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</si>
  <si>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</si>
  <si>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</si>
  <si>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</si>
  <si>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</si>
  <si>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</si>
  <si>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</si>
  <si>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</si>
  <si>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</si>
  <si>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</si>
  <si>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</si>
  <si>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</si>
  <si>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</si>
  <si>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</si>
  <si>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</si>
  <si>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</si>
  <si>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</si>
  <si>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</si>
  <si>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</si>
  <si>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</si>
  <si>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</si>
  <si>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</si>
  <si>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</si>
  <si>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</si>
  <si>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</si>
  <si>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</si>
  <si>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</si>
  <si>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</si>
  <si>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</si>
  <si>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</si>
  <si>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</si>
  <si>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</si>
  <si>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</si>
  <si>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</si>
  <si>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</si>
  <si>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</si>
  <si>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</si>
  <si>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</si>
  <si>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</si>
  <si>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</si>
  <si>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</si>
  <si>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</si>
  <si>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</si>
  <si>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</si>
  <si>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</si>
  <si>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</si>
  <si>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</si>
  <si>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</si>
  <si>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</si>
  <si>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</si>
  <si>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</si>
  <si>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</si>
  <si>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</si>
  <si>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</si>
  <si>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</si>
  <si>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</si>
  <si>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</si>
  <si>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</si>
  <si>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</si>
  <si>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</si>
  <si>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</si>
  <si>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</si>
  <si>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</si>
  <si>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</si>
  <si>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</si>
  <si>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</si>
  <si>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</si>
  <si>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</si>
  <si>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</si>
  <si>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</si>
  <si>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</si>
  <si>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</si>
  <si>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</si>
  <si>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</si>
  <si>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</si>
  <si>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</si>
  <si>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</si>
  <si>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</si>
  <si>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</si>
  <si>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</si>
  <si>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</si>
  <si>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</si>
  <si>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</si>
  <si>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</si>
  <si>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</si>
  <si>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</si>
  <si>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</si>
  <si>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</si>
  <si>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</si>
  <si>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</si>
  <si>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</si>
  <si>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</si>
  <si>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</si>
  <si>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</si>
  <si>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</si>
  <si>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</si>
  <si>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</si>
  <si>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</si>
  <si>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</si>
  <si>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</si>
  <si>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</si>
  <si>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</si>
  <si>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</si>
  <si>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</si>
  <si>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</si>
  <si>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</si>
  <si>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</si>
  <si>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</si>
  <si>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</si>
  <si>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</si>
  <si>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</si>
  <si>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</si>
  <si>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</si>
  <si>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</si>
  <si>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</si>
  <si>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</si>
  <si>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</si>
  <si>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</si>
  <si>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</si>
  <si>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</si>
  <si>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</si>
  <si>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</si>
  <si>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</si>
  <si>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</si>
  <si>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</si>
  <si>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</si>
  <si>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</si>
  <si>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</si>
  <si>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</si>
  <si>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</si>
  <si>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</si>
  <si>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</si>
  <si>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</si>
  <si>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</si>
  <si>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</si>
  <si>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</si>
  <si>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</si>
  <si>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</si>
  <si>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</si>
  <si>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</si>
  <si>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</si>
  <si>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</si>
  <si>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</si>
  <si>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</si>
  <si>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</si>
  <si>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</si>
  <si>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</si>
  <si>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</si>
  <si>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</si>
  <si>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</si>
  <si>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</si>
  <si>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</si>
  <si>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</si>
  <si>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</si>
  <si>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</si>
  <si>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</si>
  <si>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</si>
  <si>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</si>
  <si>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</si>
  <si>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</si>
  <si>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</si>
  <si>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</si>
  <si>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</si>
  <si>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</si>
  <si>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</si>
  <si>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</si>
  <si>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</si>
  <si>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</si>
  <si>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</si>
  <si>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</si>
  <si>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</si>
  <si>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</si>
  <si>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</si>
  <si>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</si>
  <si>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</si>
  <si>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</si>
  <si>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</si>
  <si>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</si>
  <si>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</si>
  <si>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</si>
  <si>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</si>
  <si>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</si>
  <si>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</si>
  <si>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</si>
  <si>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</si>
  <si>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</si>
  <si>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</si>
  <si>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</si>
  <si>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</si>
  <si>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</si>
  <si>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</si>
  <si>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</si>
  <si>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</si>
  <si>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</si>
  <si>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</si>
  <si>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</si>
  <si>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</si>
  <si>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</si>
  <si>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</si>
  <si>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</si>
  <si>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</si>
  <si>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</si>
  <si>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</si>
  <si>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</si>
  <si>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</si>
  <si>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</si>
  <si>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</si>
  <si>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</si>
  <si>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</si>
  <si>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</si>
  <si>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</si>
  <si>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</si>
  <si>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</si>
  <si>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</si>
  <si>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</si>
  <si>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</si>
  <si>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</si>
  <si>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</si>
  <si>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</si>
  <si>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</si>
  <si>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</si>
  <si>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</si>
  <si>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</si>
  <si>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</si>
  <si>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</si>
  <si>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</si>
  <si>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</si>
  <si>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</si>
  <si>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</si>
  <si>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</si>
  <si>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</si>
  <si>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</si>
  <si>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</si>
  <si>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</si>
  <si>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</si>
  <si>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</si>
  <si>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</si>
  <si>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</si>
  <si>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</si>
  <si>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</si>
  <si>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</si>
  <si>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</si>
  <si>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</si>
  <si>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</si>
  <si>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</si>
  <si>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</si>
  <si>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</si>
  <si>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</si>
  <si>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</si>
  <si>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</si>
  <si>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</si>
  <si>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</si>
  <si>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</si>
  <si>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</si>
  <si>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</si>
  <si>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</si>
  <si>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</si>
  <si>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</si>
  <si>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</si>
  <si>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</si>
  <si>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</si>
  <si>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</si>
  <si>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</si>
  <si>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</si>
  <si>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</si>
  <si>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</si>
  <si>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</si>
  <si>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</si>
  <si>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</si>
  <si>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</si>
  <si>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</si>
  <si>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</si>
  <si>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</si>
  <si>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</si>
  <si>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</si>
  <si>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</si>
  <si>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</si>
  <si>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</si>
  <si>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</si>
  <si>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</si>
  <si>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</si>
  <si>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</si>
  <si>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</si>
  <si>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</si>
  <si>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</si>
  <si>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</si>
  <si>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</si>
  <si>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</si>
  <si>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</si>
  <si>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</si>
  <si>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</si>
  <si>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</si>
  <si>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</si>
  <si>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</si>
  <si>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</si>
  <si>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</si>
  <si>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</si>
  <si>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</si>
  <si>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</si>
  <si>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</si>
  <si>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</si>
  <si>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</si>
  <si>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</si>
  <si>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</si>
  <si>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</si>
  <si>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</si>
  <si>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</si>
  <si>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</si>
  <si>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</si>
  <si>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</si>
  <si>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</si>
  <si>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</si>
  <si>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</si>
  <si>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</si>
  <si>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</si>
  <si>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</si>
  <si>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</si>
  <si>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</si>
  <si>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</si>
  <si>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</si>
  <si>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</si>
  <si>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</si>
  <si>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</si>
  <si>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</si>
  <si>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</si>
  <si>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</si>
  <si>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</si>
  <si>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</si>
  <si>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</si>
  <si>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</si>
  <si>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</si>
  <si>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</si>
  <si>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</si>
  <si>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</si>
  <si>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</si>
  <si>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</si>
  <si>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</si>
  <si>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</si>
  <si>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</si>
  <si>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</si>
  <si>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</si>
  <si>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</si>
  <si>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</si>
  <si>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</si>
  <si>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</si>
  <si>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</si>
  <si>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</si>
  <si>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</si>
  <si>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</si>
  <si>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</si>
  <si>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</si>
  <si>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</si>
  <si>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</si>
  <si>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</si>
  <si>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</si>
  <si>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</si>
  <si>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</si>
  <si>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</si>
  <si>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</si>
  <si>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</si>
  <si>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</si>
  <si>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</si>
  <si>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</si>
  <si>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</si>
  <si>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</si>
  <si>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</si>
  <si>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</si>
  <si>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</si>
  <si>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</si>
  <si>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</si>
  <si>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</si>
  <si>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</si>
  <si>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</si>
  <si>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</si>
  <si>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</si>
  <si>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</si>
  <si>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</si>
  <si>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</si>
  <si>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</si>
  <si>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</si>
  <si>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</si>
  <si>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</si>
  <si>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</si>
  <si>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</si>
  <si>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</si>
  <si>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</si>
  <si>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</si>
  <si>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</si>
  <si>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</si>
  <si>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</si>
  <si>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</si>
  <si>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</si>
  <si>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</si>
  <si>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</si>
  <si>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</si>
  <si>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</si>
  <si>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</si>
  <si>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</si>
  <si>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</si>
  <si>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</si>
  <si>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</si>
  <si>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</si>
  <si>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</si>
  <si>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</si>
  <si>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</si>
  <si>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</si>
  <si>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</si>
  <si>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</si>
  <si>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</si>
  <si>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</si>
  <si>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</si>
  <si>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</si>
  <si>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</si>
  <si>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</si>
  <si>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</si>
  <si>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</si>
  <si>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</si>
  <si>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</si>
  <si>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</si>
  <si>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</si>
  <si>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</si>
  <si>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</si>
  <si>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</si>
  <si>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</si>
  <si>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</si>
  <si>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</si>
  <si>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</si>
  <si>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</si>
  <si>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</si>
  <si>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</si>
  <si>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</si>
  <si>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</si>
  <si>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</si>
  <si>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</si>
  <si>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</si>
  <si>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</si>
  <si>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</si>
  <si>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</si>
  <si>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</si>
  <si>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</si>
  <si>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</si>
  <si>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</si>
  <si>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</si>
  <si>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</si>
  <si>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</si>
  <si>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</si>
  <si>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</si>
  <si>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</si>
  <si>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</si>
  <si>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</si>
  <si>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</si>
  <si>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</si>
  <si>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</si>
  <si>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</si>
  <si>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</si>
  <si>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</si>
  <si>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</si>
  <si>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</si>
  <si>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</si>
  <si>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</si>
  <si>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</si>
  <si>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</si>
  <si>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</si>
  <si>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</si>
  <si>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</si>
  <si>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</si>
  <si>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</si>
  <si>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</si>
  <si>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</si>
  <si>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</si>
  <si>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</si>
  <si>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</si>
  <si>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</si>
  <si>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</si>
  <si>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</si>
  <si>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</si>
  <si>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</si>
  <si>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</si>
  <si>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</si>
  <si>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</si>
  <si>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</si>
  <si>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</si>
  <si>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</si>
  <si>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</si>
  <si>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</si>
  <si>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</si>
  <si>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</si>
  <si>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</si>
  <si>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</si>
  <si>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</si>
  <si>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</si>
  <si>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</si>
  <si>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</si>
  <si>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</si>
  <si>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</si>
  <si>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</si>
  <si>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</si>
  <si>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</si>
  <si>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</si>
  <si>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</si>
  <si>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</si>
  <si>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</si>
  <si>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</si>
  <si>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</si>
  <si>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</si>
  <si>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</si>
  <si>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</si>
  <si>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</si>
  <si>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</si>
  <si>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</si>
  <si>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</si>
  <si>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</si>
  <si>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</si>
  <si>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</si>
  <si>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</si>
  <si>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</si>
  <si>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</si>
  <si>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</si>
  <si>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</si>
  <si>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</si>
  <si>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</si>
  <si>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</si>
  <si>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</si>
  <si>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</si>
  <si>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</si>
  <si>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</si>
  <si>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</si>
  <si>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</si>
  <si>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</si>
  <si>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</si>
  <si>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</si>
  <si>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</si>
  <si>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</si>
  <si>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</si>
  <si>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</si>
  <si>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</si>
  <si>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</si>
  <si>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</si>
  <si>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</si>
  <si>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</si>
  <si>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</si>
  <si>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</si>
  <si>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</si>
  <si>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</si>
  <si>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</si>
  <si>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</si>
  <si>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</si>
  <si>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</si>
  <si>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</si>
  <si>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</si>
  <si>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</si>
  <si>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</si>
  <si>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</si>
  <si>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</si>
  <si>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</si>
  <si>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</si>
  <si>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</si>
  <si>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</si>
  <si>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</si>
  <si>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</si>
  <si>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</si>
  <si>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</si>
  <si>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</si>
  <si>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</si>
  <si>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</si>
  <si>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</si>
  <si>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</si>
  <si>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</si>
  <si>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</si>
  <si>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</si>
  <si>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</si>
  <si>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</si>
  <si>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</si>
  <si>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</si>
  <si>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</si>
  <si>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</si>
  <si>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</si>
  <si>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</si>
  <si>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</si>
  <si>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</si>
  <si>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</si>
  <si>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</si>
  <si>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</si>
  <si>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</si>
  <si>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</si>
  <si>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</si>
  <si>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</si>
  <si>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</si>
  <si>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</si>
  <si>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</si>
  <si>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</si>
  <si>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</si>
  <si>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</si>
  <si>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</si>
  <si>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</si>
  <si>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</si>
  <si>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</si>
  <si>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</si>
  <si>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</si>
  <si>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</si>
  <si>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</si>
  <si>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</si>
  <si>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</si>
  <si>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</si>
  <si>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</si>
  <si>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</si>
  <si>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</si>
  <si>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</si>
  <si>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</si>
  <si>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</si>
  <si>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</si>
  <si>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</si>
  <si>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</si>
  <si>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</si>
  <si>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</si>
  <si>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</si>
  <si>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</si>
  <si>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</si>
  <si>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</si>
  <si>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</si>
  <si>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</si>
  <si>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</si>
  <si>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</si>
  <si>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</si>
  <si>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</si>
  <si>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</si>
  <si>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</si>
  <si>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</si>
  <si>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</si>
  <si>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</si>
  <si>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</si>
  <si>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</si>
  <si>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</si>
  <si>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</si>
  <si>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</si>
  <si>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</si>
  <si>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</si>
  <si>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</si>
  <si>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</si>
  <si>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</si>
  <si>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</si>
  <si>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</si>
  <si>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</si>
  <si>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</si>
  <si>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</si>
  <si>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</si>
  <si>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</si>
  <si>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</si>
  <si>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</si>
  <si>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</si>
  <si>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</si>
  <si>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</si>
  <si>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</si>
  <si>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</si>
  <si>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</si>
  <si>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</si>
  <si>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</si>
  <si>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</si>
  <si>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</si>
  <si>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</si>
  <si>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</si>
  <si>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</si>
  <si>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</si>
  <si>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</si>
  <si>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</si>
  <si>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</si>
  <si>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</si>
  <si>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</si>
  <si>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</si>
  <si>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</si>
  <si>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</si>
  <si>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</si>
  <si>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</si>
  <si>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</si>
  <si>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</si>
  <si>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</si>
  <si>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</si>
  <si>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</si>
  <si>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</si>
  <si>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</si>
  <si>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</si>
  <si>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</si>
  <si>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</si>
  <si>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</si>
  <si>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</si>
  <si>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</si>
  <si>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</si>
  <si>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</si>
  <si>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</si>
  <si>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</si>
  <si>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</si>
  <si>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</si>
  <si>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</si>
  <si>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</si>
  <si>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</si>
  <si>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</si>
  <si>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</si>
  <si>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</si>
  <si>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</si>
  <si>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</si>
  <si>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</si>
  <si>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</si>
  <si>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</si>
  <si>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</si>
  <si>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</si>
  <si>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</si>
  <si>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</si>
  <si>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</si>
  <si>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</si>
  <si>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</si>
  <si>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</si>
  <si>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</si>
  <si>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</si>
  <si>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</si>
  <si>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</si>
  <si>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</si>
  <si>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</si>
  <si>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</si>
  <si>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</si>
  <si>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</si>
  <si>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</si>
  <si>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</si>
  <si>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</si>
  <si>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</si>
  <si>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</si>
  <si>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</si>
  <si>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</si>
  <si>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</si>
  <si>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</si>
  <si>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</si>
  <si>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</si>
  <si>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</si>
  <si>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</si>
  <si>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</si>
  <si>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</si>
  <si>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</si>
  <si>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</si>
  <si>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</si>
  <si>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</si>
  <si>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</si>
  <si>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</si>
  <si>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</si>
  <si>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</si>
  <si>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</si>
  <si>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</si>
  <si>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</si>
  <si>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</si>
  <si>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</si>
  <si>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</si>
  <si>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</si>
  <si>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</si>
  <si>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</si>
  <si>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</si>
  <si>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</si>
  <si>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</si>
  <si>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</si>
  <si>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</si>
  <si>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</si>
  <si>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</si>
  <si>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</si>
  <si>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</si>
  <si>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</si>
  <si>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</si>
  <si>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</si>
  <si>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</si>
  <si>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</si>
  <si>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</si>
  <si>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</si>
  <si>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</si>
  <si>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</si>
  <si>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</si>
  <si>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</si>
  <si>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</si>
  <si>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</si>
  <si>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</si>
  <si>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</si>
  <si>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</si>
  <si>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</si>
  <si>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</si>
  <si>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</si>
  <si>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</si>
  <si>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</si>
  <si>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</si>
  <si>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</si>
  <si>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</si>
  <si>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</si>
  <si>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</si>
  <si>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</si>
  <si>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</si>
  <si>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</si>
  <si>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</si>
  <si>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</si>
  <si>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</si>
  <si>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</si>
  <si>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</si>
  <si>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</si>
  <si>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</si>
  <si>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</si>
  <si>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</si>
  <si>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</si>
  <si>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</si>
  <si>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</si>
  <si>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</si>
  <si>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</si>
  <si>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</si>
  <si>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</si>
  <si>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</si>
  <si>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</si>
  <si>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</si>
  <si>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</si>
  <si>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</si>
  <si>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</si>
  <si>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</si>
  <si>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</si>
  <si>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</si>
  <si>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</si>
  <si>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</si>
  <si>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</si>
  <si>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</si>
  <si>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</si>
  <si>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</si>
  <si>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</si>
  <si>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</si>
  <si>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</si>
  <si>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</si>
  <si>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</si>
  <si>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</si>
  <si>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</si>
  <si>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</si>
  <si>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</si>
  <si>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</si>
  <si>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</si>
  <si>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</si>
  <si>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</si>
  <si>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</si>
  <si>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</si>
  <si>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</si>
  <si>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</si>
  <si>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</si>
  <si>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</si>
  <si>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</si>
  <si>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</si>
  <si>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</si>
  <si>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</si>
  <si>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</si>
  <si>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</si>
  <si>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</si>
  <si>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</si>
  <si>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</si>
  <si>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</si>
  <si>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</si>
  <si>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</si>
  <si>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</si>
  <si>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</si>
  <si>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</si>
  <si>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</si>
  <si>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</si>
  <si>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</si>
  <si>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</si>
  <si>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</si>
  <si>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</si>
  <si>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</si>
  <si>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</si>
  <si>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</si>
  <si>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</si>
  <si>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</si>
  <si>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</si>
  <si>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</si>
  <si>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</si>
  <si>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</si>
  <si>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</si>
  <si>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</si>
  <si>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</si>
  <si>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</si>
  <si>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</si>
  <si>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</si>
  <si>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</si>
  <si>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</si>
  <si>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</si>
  <si>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</si>
  <si>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</si>
  <si>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</si>
  <si>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</si>
  <si>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</si>
  <si>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</si>
  <si>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</si>
  <si>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</si>
  <si>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</si>
  <si>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</si>
  <si>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</si>
  <si>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</si>
  <si>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</si>
  <si>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</si>
  <si>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</si>
  <si>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</si>
  <si>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</si>
  <si>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</si>
  <si>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</si>
  <si>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</si>
  <si>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</si>
  <si>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</si>
  <si>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</si>
  <si>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</si>
  <si>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</si>
  <si>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</si>
  <si>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</si>
  <si>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</si>
  <si>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</si>
  <si>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</si>
  <si>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</si>
  <si>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</si>
  <si>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</si>
  <si>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</si>
  <si>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</si>
  <si>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</si>
  <si>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</si>
  <si>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</si>
  <si>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</si>
  <si>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</si>
  <si>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</si>
  <si>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</si>
  <si>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</si>
  <si>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</si>
  <si>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</si>
  <si>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</si>
  <si>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</si>
  <si>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</si>
  <si>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</si>
  <si>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</si>
  <si>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</si>
  <si>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</si>
  <si>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</si>
  <si>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</si>
  <si>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</si>
  <si>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</si>
  <si>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</si>
  <si>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</si>
  <si>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</si>
  <si>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</si>
  <si>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</si>
  <si>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</si>
  <si>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</si>
  <si>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</si>
  <si>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</si>
  <si>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</si>
  <si>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</si>
  <si>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</si>
  <si>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</si>
  <si>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</si>
  <si>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</si>
  <si>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</si>
  <si>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</si>
  <si>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</si>
  <si>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</si>
  <si>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</si>
  <si>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</si>
  <si>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</si>
  <si>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</si>
  <si>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</si>
  <si>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</si>
  <si>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</si>
  <si>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</si>
  <si>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</si>
  <si>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</si>
  <si>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</si>
  <si>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</si>
  <si>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</si>
  <si>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</si>
  <si>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</si>
  <si>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</si>
  <si>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</si>
  <si>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</si>
  <si>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</si>
  <si>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</si>
  <si>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</si>
  <si>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</si>
  <si>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</si>
  <si>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</si>
  <si>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</si>
  <si>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</si>
  <si>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</si>
  <si>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</si>
  <si>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</si>
  <si>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</si>
  <si>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</si>
  <si>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</si>
  <si>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</si>
  <si>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</si>
  <si>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</si>
  <si>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</si>
  <si>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</si>
  <si>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</si>
  <si>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</si>
  <si>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</si>
  <si>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</si>
  <si>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</si>
  <si>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</si>
  <si>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</si>
  <si>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</si>
  <si>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</si>
  <si>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</si>
  <si>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</si>
  <si>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</si>
  <si>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</si>
  <si>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</si>
  <si>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</si>
  <si>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</si>
  <si>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</si>
  <si>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</si>
  <si>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</si>
  <si>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</si>
  <si>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</si>
  <si>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</si>
  <si>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</si>
  <si>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</si>
  <si>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</si>
  <si>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</si>
  <si>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</si>
  <si>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</si>
  <si>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</si>
  <si>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</si>
  <si>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</si>
  <si>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</si>
  <si>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</si>
  <si>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</si>
  <si>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</si>
  <si>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</si>
  <si>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</si>
  <si>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</si>
  <si>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</si>
  <si>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</si>
  <si>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</si>
  <si>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</si>
  <si>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</si>
  <si>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</si>
  <si>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</si>
  <si>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</si>
  <si>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</si>
  <si>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</si>
  <si>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</si>
  <si>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</si>
  <si>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</si>
  <si>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</si>
  <si>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</si>
  <si>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</si>
  <si>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</si>
  <si>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</si>
  <si>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</si>
  <si>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</si>
  <si>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</si>
  <si>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</si>
  <si>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</si>
  <si>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</si>
  <si>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</si>
  <si>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</si>
  <si>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</si>
  <si>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</si>
  <si>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</si>
  <si>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</si>
  <si>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</si>
  <si>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</si>
  <si>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</si>
  <si>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</si>
  <si>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</si>
  <si>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</si>
  <si>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</si>
  <si>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</si>
  <si>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</si>
  <si>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</si>
  <si>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</si>
  <si>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</si>
  <si>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</si>
  <si>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</si>
  <si>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</si>
  <si>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</si>
  <si>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</si>
  <si>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</si>
  <si>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</si>
  <si>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</si>
  <si>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</si>
  <si>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</si>
  <si>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</si>
  <si>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</si>
  <si>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</si>
  <si>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</si>
  <si>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</si>
  <si>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</si>
  <si>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</si>
  <si>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</si>
  <si>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</si>
  <si>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</si>
  <si>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</si>
  <si>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</si>
  <si>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</si>
  <si>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</si>
  <si>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</si>
  <si>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</si>
  <si>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</si>
  <si>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</si>
  <si>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</si>
  <si>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</si>
  <si>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</si>
  <si>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</si>
  <si>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</si>
  <si>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</si>
  <si>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</si>
  <si>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</si>
  <si>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</si>
  <si>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</si>
  <si>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</si>
  <si>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</si>
  <si>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</si>
  <si>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</si>
  <si>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</si>
  <si>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</si>
  <si>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</si>
  <si>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</si>
  <si>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</si>
  <si>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</si>
  <si>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</si>
  <si>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</si>
  <si>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</si>
  <si>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</si>
  <si>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</si>
  <si>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</si>
  <si>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</si>
  <si>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</si>
  <si>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</si>
  <si>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</si>
  <si>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</si>
  <si>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</si>
  <si>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</si>
  <si>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</si>
  <si>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</si>
  <si>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</si>
  <si>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</si>
  <si>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</si>
  <si>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</si>
  <si>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</si>
  <si>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</si>
  <si>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</si>
  <si>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</si>
  <si>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</si>
  <si>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</si>
  <si>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</si>
  <si>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</si>
  <si>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</si>
  <si>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</si>
  <si>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</si>
  <si>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</si>
  <si>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</si>
  <si>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</si>
  <si>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</si>
  <si>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</si>
  <si>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</si>
  <si>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</si>
  <si>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</si>
  <si>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</si>
  <si>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</si>
  <si>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</si>
  <si>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</si>
  <si>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</si>
  <si>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</si>
  <si>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</si>
  <si>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</si>
  <si>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</si>
  <si>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</si>
  <si>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</si>
  <si>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</si>
  <si>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</si>
  <si>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</si>
  <si>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</si>
  <si>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</si>
  <si>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</si>
  <si>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</si>
  <si>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</si>
  <si>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</si>
  <si>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</si>
  <si>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</si>
  <si>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</si>
  <si>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</si>
  <si>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</si>
  <si>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</si>
  <si>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</si>
  <si>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</si>
  <si>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</si>
  <si>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</si>
  <si>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</si>
  <si>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</si>
  <si>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</si>
  <si>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</si>
  <si>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</si>
  <si>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</si>
  <si>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</si>
  <si>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</si>
  <si>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</si>
  <si>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</si>
  <si>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</si>
  <si>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</si>
  <si>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</si>
  <si>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</si>
  <si>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</si>
  <si>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</si>
  <si>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</si>
  <si>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</si>
  <si>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</si>
  <si>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</si>
  <si>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</si>
  <si>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</si>
  <si>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</si>
  <si>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</si>
  <si>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</si>
  <si>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</si>
  <si>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</si>
  <si>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</si>
  <si>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</si>
  <si>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</si>
  <si>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</si>
  <si>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</si>
  <si>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</si>
  <si>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</si>
  <si>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</si>
  <si>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</si>
  <si>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</si>
  <si>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</si>
  <si>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</si>
  <si>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</si>
  <si>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</si>
  <si>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</si>
  <si>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</si>
  <si>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</si>
  <si>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</si>
  <si>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</si>
  <si>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</si>
  <si>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</si>
  <si>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</si>
  <si>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</si>
  <si>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</si>
  <si>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</si>
  <si>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</si>
  <si>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</si>
  <si>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</si>
  <si>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</si>
  <si>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</si>
  <si>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</si>
  <si>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</si>
  <si>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</si>
  <si>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</si>
  <si>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</si>
  <si>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</si>
  <si>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</si>
  <si>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</si>
  <si>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</si>
  <si>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</si>
  <si>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</si>
  <si>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</si>
  <si>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</si>
  <si>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</si>
  <si>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</si>
  <si>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</si>
  <si>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</si>
  <si>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</si>
  <si>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</si>
  <si>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</si>
  <si>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</si>
  <si>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</si>
  <si>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</si>
  <si>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</si>
  <si>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</si>
  <si>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</si>
  <si>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</si>
  <si>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</si>
  <si>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</si>
  <si>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</si>
  <si>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</si>
  <si>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</si>
  <si>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</si>
  <si>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</si>
  <si>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</si>
  <si>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</si>
  <si>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</si>
  <si>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</si>
  <si>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</si>
  <si>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</si>
  <si>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</si>
  <si>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</si>
  <si>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</si>
  <si>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</si>
  <si>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</si>
  <si>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</si>
  <si>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</si>
  <si>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</si>
  <si>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</si>
  <si>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</si>
  <si>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</si>
  <si>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</si>
  <si>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</si>
  <si>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</si>
  <si>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</si>
  <si>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</si>
  <si>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</si>
  <si>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</si>
  <si>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</si>
  <si>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</si>
  <si>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</si>
  <si>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</si>
  <si>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</si>
  <si>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</si>
  <si>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</si>
  <si>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</si>
  <si>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</si>
  <si>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</si>
  <si>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</si>
  <si>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</si>
  <si>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</si>
  <si>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</si>
  <si>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</si>
  <si>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</si>
  <si>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</si>
  <si>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</si>
  <si>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</si>
  <si>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</si>
  <si>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</si>
  <si>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</si>
  <si>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</si>
  <si>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</si>
  <si>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</si>
  <si>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</si>
  <si>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</si>
  <si>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</si>
  <si>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</si>
  <si>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</si>
  <si>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</si>
  <si>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</si>
  <si>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</si>
  <si>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</si>
  <si>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</si>
  <si>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</si>
  <si>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</si>
  <si>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</si>
  <si>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</si>
  <si>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</si>
  <si>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</si>
  <si>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</si>
  <si>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</si>
  <si>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</si>
  <si>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</si>
  <si>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</si>
  <si>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</si>
  <si>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</si>
  <si>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</si>
  <si>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</si>
  <si>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</si>
  <si>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</si>
  <si>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</si>
  <si>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</si>
  <si>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</si>
  <si>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</si>
  <si>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</si>
  <si>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</si>
  <si>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</si>
  <si>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</si>
  <si>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</si>
  <si>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</si>
  <si>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</si>
  <si>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</si>
  <si>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</si>
  <si>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</si>
  <si>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</si>
  <si>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</si>
  <si>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</si>
  <si>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</si>
  <si>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</si>
  <si>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</si>
  <si>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</si>
  <si>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</si>
  <si>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</si>
  <si>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</si>
  <si>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</si>
  <si>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</si>
  <si>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</si>
  <si>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</si>
  <si>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</si>
  <si>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</si>
  <si>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</si>
  <si>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</si>
  <si>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</si>
  <si>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</si>
  <si>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</si>
  <si>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</si>
  <si>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</si>
  <si>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</si>
  <si>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</si>
  <si>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</si>
  <si>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</si>
  <si>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</si>
  <si>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</si>
  <si>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</si>
  <si>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</si>
  <si>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</si>
  <si>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</si>
  <si>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</si>
  <si>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</si>
  <si>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</si>
  <si>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</si>
  <si>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</si>
  <si>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</si>
  <si>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</si>
  <si>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</si>
  <si>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</si>
  <si>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</si>
  <si>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</si>
  <si>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</si>
  <si>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</si>
  <si>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</si>
  <si>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</si>
  <si>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</si>
  <si>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</si>
  <si>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</si>
  <si>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</si>
  <si>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</si>
  <si>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</si>
  <si>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</si>
  <si>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</si>
  <si>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</si>
  <si>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</si>
  <si>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</si>
  <si>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</si>
  <si>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</si>
  <si>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</si>
  <si>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</si>
  <si>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</si>
  <si>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</si>
  <si>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</si>
  <si>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</si>
  <si>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</si>
  <si>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</si>
  <si>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</si>
  <si>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</si>
  <si>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</si>
  <si>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</si>
  <si>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</si>
  <si>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</si>
  <si>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</si>
  <si>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</si>
  <si>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</si>
  <si>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</si>
  <si>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</si>
  <si>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</si>
  <si>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</si>
  <si>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</si>
  <si>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</si>
  <si>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</si>
  <si>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</si>
  <si>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</si>
  <si>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</si>
  <si>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</si>
  <si>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</si>
  <si>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</si>
  <si>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</si>
  <si>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</si>
  <si>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</si>
  <si>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</si>
  <si>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</si>
  <si>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</si>
  <si>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</si>
  <si>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</si>
  <si>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</si>
  <si>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</si>
  <si>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</si>
  <si>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</si>
  <si>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</si>
  <si>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</si>
  <si>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</si>
  <si>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</si>
  <si>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</si>
  <si>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</si>
  <si>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</si>
  <si>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</si>
  <si>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</si>
  <si>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</si>
  <si>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</si>
  <si>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</si>
  <si>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</si>
  <si>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</si>
  <si>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</si>
  <si>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</si>
  <si>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</si>
  <si>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</si>
  <si>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</si>
  <si>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</si>
  <si>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</si>
  <si>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</si>
  <si>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</si>
  <si>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</si>
  <si>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</si>
  <si>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</si>
  <si>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</si>
  <si>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</si>
  <si>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</si>
  <si>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</si>
  <si>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</si>
  <si>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</si>
  <si>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</si>
  <si>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</si>
  <si>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</si>
  <si>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</si>
  <si>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</si>
  <si>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</si>
  <si>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</si>
  <si>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</si>
  <si>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</si>
  <si>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</si>
  <si>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</si>
  <si>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</si>
  <si>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</si>
  <si>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</si>
  <si>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</si>
  <si>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</si>
  <si>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</si>
  <si>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</si>
  <si>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</si>
  <si>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</si>
  <si>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</si>
  <si>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</si>
  <si>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</si>
  <si>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</si>
  <si>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</si>
  <si>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</si>
  <si>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</si>
  <si>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</si>
  <si>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</si>
  <si>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</si>
  <si>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</si>
  <si>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</si>
  <si>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</si>
  <si>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</si>
  <si>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</si>
  <si>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</si>
  <si>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</si>
  <si>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</si>
  <si>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</si>
  <si>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</si>
  <si>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</si>
  <si>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</si>
  <si>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</si>
  <si>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</si>
  <si>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</si>
  <si>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</si>
  <si>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</si>
  <si>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</si>
  <si>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</si>
  <si>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</si>
  <si>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</si>
  <si>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</si>
  <si>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</si>
  <si>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</si>
  <si>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</si>
  <si>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</si>
  <si>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</si>
  <si>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</si>
  <si>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</si>
  <si>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</si>
  <si>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</si>
  <si>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</si>
  <si>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</si>
  <si>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</si>
  <si>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</si>
  <si>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</si>
  <si>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</si>
  <si>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</si>
  <si>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</si>
  <si>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</si>
  <si>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</si>
  <si>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</si>
  <si>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</si>
  <si>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</si>
  <si>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</si>
  <si>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</si>
  <si>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</si>
  <si>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</si>
  <si>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</si>
  <si>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</si>
  <si>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</si>
  <si>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</si>
  <si>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</si>
  <si>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</si>
  <si>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</si>
  <si>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</si>
  <si>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</si>
  <si>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</si>
  <si>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</si>
  <si>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</si>
  <si>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</si>
  <si>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</si>
  <si>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</si>
  <si>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</si>
  <si>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</si>
  <si>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</si>
  <si>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</si>
  <si>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</si>
  <si>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</si>
  <si>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</si>
  <si>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</si>
  <si>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</si>
  <si>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</si>
  <si>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</si>
  <si>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</si>
  <si>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</si>
  <si>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</si>
  <si>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</si>
  <si>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</si>
  <si>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</si>
  <si>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</si>
  <si>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</si>
  <si>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</si>
  <si>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</si>
  <si>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</si>
  <si>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</si>
  <si>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</si>
  <si>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</si>
  <si>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</si>
  <si>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</si>
  <si>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</si>
  <si>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</si>
  <si>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</si>
  <si>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</si>
  <si>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</si>
  <si>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</si>
  <si>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</si>
  <si>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</si>
  <si>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</si>
  <si>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</si>
  <si>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</si>
  <si>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</si>
  <si>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</si>
  <si>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</si>
  <si>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</si>
  <si>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</si>
  <si>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</si>
  <si>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</si>
  <si>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</si>
  <si>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</si>
  <si>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</si>
  <si>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</si>
  <si>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</si>
  <si>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</si>
  <si>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</si>
  <si>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</si>
  <si>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</si>
  <si>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</si>
  <si>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</si>
  <si>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</si>
  <si>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</si>
  <si>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</si>
  <si>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</si>
  <si>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</si>
  <si>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</si>
  <si>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</si>
  <si>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</si>
  <si>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</si>
  <si>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</si>
  <si>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</si>
  <si>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</si>
  <si>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</si>
  <si>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</si>
  <si>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</si>
  <si>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</si>
  <si>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</si>
  <si>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</si>
  <si>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</si>
  <si>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</si>
  <si>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</si>
  <si>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</si>
  <si>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</si>
  <si>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</si>
  <si>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</si>
  <si>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</si>
  <si>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</si>
  <si>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</si>
  <si>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</si>
  <si>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</si>
  <si>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</si>
  <si>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</si>
  <si>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</si>
  <si>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</si>
  <si>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</si>
  <si>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</si>
  <si>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</si>
  <si>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</si>
  <si>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</si>
  <si>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</si>
  <si>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</si>
  <si>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</si>
  <si>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</si>
  <si>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</si>
  <si>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</si>
  <si>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</si>
  <si>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</si>
  <si>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</si>
  <si>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</si>
  <si>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</si>
  <si>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</si>
  <si>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</si>
  <si>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</si>
  <si>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</si>
  <si>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</si>
  <si>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</si>
  <si>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</si>
  <si>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</si>
  <si>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</si>
  <si>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</si>
  <si>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</si>
  <si>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</si>
  <si>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</si>
  <si>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</si>
  <si>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</si>
  <si>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</si>
  <si>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</si>
  <si>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</si>
  <si>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</si>
  <si>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</si>
  <si>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</si>
  <si>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</si>
  <si>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</si>
  <si>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</si>
  <si>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</si>
  <si>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</si>
  <si>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</si>
  <si>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</si>
  <si>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</si>
  <si>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</si>
  <si>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</si>
  <si>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</si>
  <si>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</si>
  <si>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</si>
  <si>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</si>
  <si>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</si>
  <si>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</si>
  <si>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</si>
  <si>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</si>
  <si>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</si>
  <si>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</si>
  <si>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</si>
  <si>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</si>
  <si>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</si>
  <si>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</si>
  <si>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</si>
  <si>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</si>
  <si>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</si>
  <si>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</si>
  <si>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</si>
  <si>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</si>
  <si>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</si>
  <si>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</si>
  <si>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</si>
  <si>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</si>
  <si>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</si>
  <si>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</si>
  <si>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</si>
  <si>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</si>
  <si>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</si>
  <si>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</si>
  <si>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</si>
  <si>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</si>
  <si>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</si>
  <si>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</si>
  <si>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</si>
  <si>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</si>
  <si>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</si>
  <si>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</si>
  <si>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</si>
  <si>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</si>
  <si>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</si>
  <si>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</si>
  <si>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</si>
  <si>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</si>
  <si>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</si>
  <si>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</si>
  <si>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</si>
  <si>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</si>
  <si>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</si>
  <si>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</si>
  <si>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</si>
  <si>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</si>
  <si>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</si>
  <si>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</si>
  <si>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</si>
  <si>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</si>
  <si>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</si>
  <si>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</si>
  <si>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</si>
  <si>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</si>
  <si>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</si>
  <si>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</si>
  <si>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</si>
  <si>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</si>
  <si>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</si>
  <si>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</si>
  <si>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</si>
  <si>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</si>
  <si>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</si>
  <si>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</si>
  <si>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</si>
  <si>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</si>
  <si>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</si>
  <si>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</si>
  <si>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</si>
  <si>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</si>
  <si>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</si>
  <si>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</si>
  <si>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</si>
  <si>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</si>
  <si>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</si>
  <si>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</si>
  <si>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</si>
  <si>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</si>
  <si>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</si>
  <si>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</si>
  <si>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</si>
  <si>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</si>
  <si>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</si>
  <si>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</si>
  <si>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</si>
  <si>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</si>
  <si>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</si>
  <si>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</si>
  <si>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</si>
  <si>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</si>
  <si>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</si>
  <si>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</si>
  <si>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</si>
  <si>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</si>
  <si>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</si>
  <si>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</si>
  <si>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</si>
  <si>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</si>
  <si>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</si>
  <si>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</si>
  <si>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</si>
  <si>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</si>
  <si>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</si>
  <si>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</si>
  <si>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</si>
  <si>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</si>
  <si>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</si>
  <si>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</si>
  <si>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</si>
  <si>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</si>
  <si>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</si>
  <si>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</si>
  <si>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</si>
  <si>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</si>
  <si>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</si>
  <si>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</si>
  <si>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</si>
  <si>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</si>
  <si>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</si>
  <si>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</si>
  <si>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</si>
  <si>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</si>
  <si>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</si>
  <si>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</si>
  <si>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</si>
  <si>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</si>
  <si>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</si>
  <si>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</si>
  <si>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</si>
  <si>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</si>
  <si>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</si>
  <si>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</si>
  <si>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</si>
  <si>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</si>
  <si>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</si>
  <si>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</si>
  <si>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</si>
  <si>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</si>
  <si>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</si>
  <si>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</si>
  <si>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</si>
  <si>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</si>
  <si>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</si>
  <si>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</si>
  <si>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</si>
  <si>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</si>
  <si>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</si>
  <si>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</si>
  <si>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</si>
  <si>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</si>
  <si>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</si>
  <si>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</si>
  <si>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</si>
  <si>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</si>
  <si>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</si>
  <si>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</si>
  <si>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</si>
  <si>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</si>
  <si>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</si>
  <si>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</si>
  <si>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</si>
  <si>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</si>
  <si>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</si>
  <si>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</si>
  <si>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</si>
  <si>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</si>
  <si>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</si>
  <si>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</si>
  <si>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</si>
  <si>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</si>
  <si>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</si>
  <si>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</si>
  <si>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</si>
  <si>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</si>
  <si>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</si>
  <si>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</si>
  <si>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</si>
  <si>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</si>
  <si>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</si>
  <si>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</si>
  <si>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</si>
  <si>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</si>
  <si>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</si>
  <si>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</si>
  <si>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</si>
  <si>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</si>
  <si>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</si>
  <si>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</si>
  <si>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</si>
  <si>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</si>
  <si>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</si>
  <si>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</si>
  <si>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</si>
  <si>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</si>
  <si>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</si>
  <si>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</si>
  <si>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</si>
  <si>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</si>
  <si>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</si>
  <si>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</si>
  <si>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</si>
  <si>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</si>
  <si>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</si>
  <si>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</si>
  <si>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</si>
  <si>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</si>
  <si>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</si>
  <si>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</si>
  <si>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</si>
  <si>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</si>
  <si>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</si>
  <si>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</si>
  <si>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</si>
  <si>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</si>
  <si>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</si>
  <si>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</si>
  <si>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</si>
  <si>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</si>
  <si>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</si>
  <si>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</si>
  <si>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</si>
  <si>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</si>
  <si>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</si>
  <si>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</si>
  <si>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</si>
  <si>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</si>
  <si>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</si>
  <si>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</si>
  <si>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</si>
  <si>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</si>
  <si>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</si>
  <si>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</si>
  <si>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</si>
  <si>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</si>
  <si>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</si>
  <si>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</si>
  <si>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</si>
  <si>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</si>
  <si>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</si>
  <si>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</si>
  <si>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</si>
  <si>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</si>
  <si>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</si>
  <si>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</si>
  <si>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</si>
  <si>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</si>
  <si>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</si>
  <si>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</si>
  <si>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</si>
  <si>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</si>
  <si>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</si>
  <si>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</si>
  <si>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</si>
  <si>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</si>
  <si>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</si>
  <si>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</si>
  <si>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</si>
  <si>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</si>
  <si>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</si>
  <si>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</si>
  <si>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</si>
  <si>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</si>
  <si>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</si>
  <si>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</si>
  <si>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</si>
  <si>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</si>
  <si>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</si>
  <si>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</si>
  <si>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</si>
  <si>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</si>
  <si>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</si>
  <si>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</si>
  <si>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</si>
  <si>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</si>
  <si>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</si>
  <si>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</si>
  <si>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</si>
  <si>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</si>
  <si>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</si>
  <si>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</si>
  <si>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</si>
  <si>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</si>
  <si>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</si>
  <si>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</si>
  <si>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</si>
  <si>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</si>
  <si>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</si>
  <si>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</si>
  <si>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</si>
  <si>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</si>
  <si>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</si>
  <si>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</si>
  <si>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</si>
  <si>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</si>
  <si>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</si>
  <si>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</si>
  <si>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</si>
  <si>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</si>
  <si>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</si>
  <si>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</si>
  <si>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</si>
  <si>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</si>
  <si>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</si>
  <si>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</si>
  <si>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</si>
  <si>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</si>
  <si>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</si>
  <si>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</si>
  <si>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</si>
  <si>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</si>
  <si>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</si>
  <si>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</si>
  <si>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</si>
  <si>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</si>
  <si>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</si>
  <si>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</si>
  <si>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</si>
  <si>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</si>
  <si>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</si>
  <si>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</si>
  <si>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</si>
  <si>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</si>
  <si>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</si>
  <si>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</si>
  <si>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</si>
  <si>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</si>
  <si>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</si>
  <si>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</si>
  <si>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</si>
  <si>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</si>
  <si>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</si>
  <si>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</si>
  <si>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</si>
  <si>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</si>
  <si>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</si>
  <si>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</si>
  <si>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</si>
  <si>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</si>
  <si>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</si>
  <si>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</si>
  <si>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</si>
  <si>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</si>
  <si>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</si>
  <si>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</si>
  <si>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</si>
  <si>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</si>
  <si>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</si>
  <si>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</si>
  <si>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</si>
  <si>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</si>
  <si>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</si>
  <si>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</si>
  <si>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</si>
  <si>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</si>
  <si>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</si>
  <si>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</si>
  <si>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</si>
  <si>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</si>
  <si>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</si>
  <si>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</si>
  <si>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</si>
  <si>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</si>
  <si>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</si>
  <si>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</si>
  <si>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</si>
  <si>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</si>
  <si>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</si>
  <si>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</si>
  <si>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</si>
  <si>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</si>
  <si>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</si>
  <si>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</si>
  <si>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</si>
  <si>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</si>
  <si>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</si>
  <si>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</si>
  <si>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</si>
  <si>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</si>
  <si>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</si>
  <si>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</si>
  <si>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</si>
  <si>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</si>
  <si>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</si>
  <si>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</si>
  <si>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</si>
  <si>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</si>
  <si>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</si>
  <si>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</si>
  <si>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</si>
  <si>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</si>
  <si>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</si>
  <si>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</si>
  <si>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</si>
  <si>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</si>
  <si>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</si>
  <si>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</si>
  <si>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</si>
  <si>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</si>
  <si>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</si>
  <si>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</si>
  <si>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</si>
  <si>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</si>
  <si>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</si>
  <si>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</si>
  <si>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</si>
  <si>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</si>
  <si>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</si>
  <si>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</si>
  <si>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</si>
  <si>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</si>
  <si>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</si>
  <si>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</si>
  <si>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</si>
  <si>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</si>
  <si>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</si>
  <si>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</si>
  <si>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</si>
  <si>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</si>
  <si>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</si>
  <si>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</si>
  <si>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</si>
  <si>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</si>
  <si>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</si>
  <si>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</si>
  <si>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</si>
  <si>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</si>
  <si>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</si>
  <si>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</si>
  <si>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</si>
  <si>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</si>
  <si>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</si>
  <si>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</si>
  <si>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</si>
  <si>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</si>
  <si>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</si>
  <si>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</si>
  <si>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</si>
  <si>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</si>
  <si>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</si>
  <si>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</si>
  <si>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</si>
  <si>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</si>
  <si>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</si>
  <si>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</si>
  <si>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</si>
  <si>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</si>
  <si>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</si>
  <si>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</si>
  <si>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</si>
  <si>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</si>
  <si>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</si>
  <si>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</si>
  <si>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</si>
  <si>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</si>
  <si>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</si>
  <si>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</si>
  <si>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</si>
  <si>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</si>
  <si>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</si>
  <si>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</si>
  <si>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</si>
  <si>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</si>
  <si>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</si>
  <si>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</si>
  <si>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</si>
  <si>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</si>
  <si>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</si>
  <si>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</si>
  <si>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</si>
  <si>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</si>
  <si>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</si>
  <si>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</si>
  <si>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</si>
  <si>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</si>
  <si>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</si>
  <si>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</si>
  <si>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</si>
  <si>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</si>
  <si>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</si>
  <si>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</si>
  <si>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</si>
  <si>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</si>
  <si>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</si>
  <si>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</si>
  <si>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</si>
  <si>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</si>
  <si>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</si>
  <si>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</si>
  <si>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</si>
  <si>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</si>
  <si>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</si>
  <si>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</si>
  <si>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</si>
  <si>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</si>
  <si>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</si>
  <si>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</si>
  <si>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</si>
  <si>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</si>
  <si>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</si>
  <si>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</si>
  <si>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</si>
  <si>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</si>
  <si>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</si>
  <si>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</si>
  <si>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</si>
  <si>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</si>
  <si>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</si>
  <si>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</si>
  <si>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</si>
  <si>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</si>
  <si>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</si>
  <si>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</si>
  <si>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</si>
  <si>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</si>
  <si>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</si>
  <si>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</si>
  <si>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</si>
  <si>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</si>
  <si>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</si>
  <si>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</si>
  <si>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</si>
  <si>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</si>
  <si>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</si>
  <si>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</si>
  <si>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</si>
  <si>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</si>
  <si>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</si>
  <si>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</si>
  <si>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</si>
  <si>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</si>
  <si>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</si>
  <si>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</si>
  <si>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</si>
  <si>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</si>
  <si>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</si>
  <si>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</si>
  <si>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</si>
  <si>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</si>
  <si>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</si>
  <si>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</si>
  <si>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</si>
  <si>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</si>
  <si>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</si>
  <si>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</si>
  <si>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</si>
  <si>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</si>
  <si>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</si>
  <si>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</si>
  <si>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</si>
  <si>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</si>
  <si>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</si>
  <si>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</si>
  <si>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</si>
  <si>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</si>
  <si>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</si>
  <si>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</si>
  <si>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</si>
  <si>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</si>
  <si>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</si>
  <si>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</si>
  <si>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</si>
  <si>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</si>
  <si>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</si>
  <si>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</si>
  <si>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</si>
  <si>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</si>
  <si>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</si>
  <si>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</si>
  <si>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</si>
  <si>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</si>
  <si>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</si>
  <si>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</si>
  <si>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</si>
  <si>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</si>
  <si>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</si>
  <si>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</si>
  <si>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</si>
  <si>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</si>
  <si>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</si>
  <si>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</si>
  <si>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</si>
  <si>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</si>
  <si>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</si>
  <si>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</si>
  <si>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</si>
  <si>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</si>
  <si>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</si>
  <si>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</si>
  <si>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</si>
  <si>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</si>
  <si>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</si>
  <si>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</si>
  <si>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</si>
  <si>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</si>
  <si>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</si>
  <si>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</si>
  <si>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</si>
  <si>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</si>
  <si>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</si>
  <si>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</si>
  <si>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</si>
  <si>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</si>
  <si>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</si>
  <si>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</si>
  <si>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</si>
  <si>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</si>
  <si>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</si>
  <si>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</si>
  <si>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</si>
  <si>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</si>
  <si>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</si>
  <si>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</si>
  <si>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</si>
  <si>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</si>
  <si>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</si>
  <si>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</si>
  <si>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</si>
  <si>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</si>
  <si>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</si>
  <si>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</si>
  <si>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</si>
  <si>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</si>
  <si>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</si>
  <si>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</si>
  <si>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</si>
  <si>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</si>
  <si>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</si>
  <si>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</si>
  <si>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</si>
  <si>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</si>
  <si>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</si>
  <si>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</si>
  <si>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</si>
  <si>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</si>
  <si>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</si>
  <si>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</si>
  <si>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</si>
  <si>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</si>
  <si>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</si>
  <si>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</si>
  <si>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</si>
  <si>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</si>
  <si>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</si>
  <si>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</si>
  <si>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</si>
  <si>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</si>
  <si>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</si>
  <si>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</si>
  <si>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</si>
  <si>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</si>
  <si>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</si>
  <si>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</si>
  <si>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</si>
  <si>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</si>
  <si>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</si>
  <si>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</si>
  <si>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</si>
  <si>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</si>
  <si>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</si>
  <si>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</si>
  <si>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</si>
  <si>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</si>
  <si>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</si>
  <si>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</si>
  <si>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</si>
  <si>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</si>
  <si>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</si>
  <si>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</si>
  <si>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</si>
  <si>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</si>
  <si>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</si>
  <si>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</si>
  <si>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</si>
  <si>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</si>
  <si>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</si>
  <si>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</si>
  <si>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</si>
  <si>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</si>
  <si>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</si>
  <si>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</si>
  <si>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</si>
  <si>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</si>
  <si>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</si>
  <si>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</si>
  <si>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</si>
  <si>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</si>
  <si>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</si>
  <si>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</si>
  <si>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</si>
  <si>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</si>
  <si>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</si>
  <si>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</si>
  <si>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</si>
  <si>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</si>
  <si>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</si>
  <si>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</si>
  <si>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</si>
  <si>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</si>
  <si>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</si>
  <si>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</si>
  <si>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</si>
  <si>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</si>
  <si>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</si>
  <si>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</si>
  <si>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</si>
  <si>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</si>
  <si>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</si>
  <si>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</si>
  <si>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</si>
  <si>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</si>
  <si>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</si>
  <si>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</si>
  <si>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</si>
  <si>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</si>
  <si>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</si>
  <si>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</si>
  <si>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</si>
  <si>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</si>
  <si>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</si>
  <si>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</si>
  <si>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</si>
  <si>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</si>
  <si>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</si>
  <si>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</si>
  <si>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</si>
  <si>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</si>
  <si>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</si>
  <si>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</si>
  <si>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</si>
  <si>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</si>
  <si>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</si>
  <si>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</si>
  <si>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</si>
  <si>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</si>
  <si>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</si>
  <si>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</si>
  <si>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</si>
  <si>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</si>
  <si>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</si>
  <si>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</si>
  <si>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</si>
  <si>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</si>
  <si>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</si>
  <si>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</si>
  <si>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</si>
  <si>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</si>
  <si>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</si>
  <si>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</si>
  <si>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</si>
  <si>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</si>
  <si>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</si>
  <si>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</si>
  <si>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</si>
  <si>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</si>
  <si>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</si>
  <si>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</si>
  <si>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</si>
  <si>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</si>
  <si>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</si>
  <si>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</si>
  <si>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</si>
  <si>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</si>
  <si>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</si>
  <si>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</si>
  <si>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</si>
  <si>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</si>
  <si>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</si>
  <si>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</si>
  <si>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</si>
  <si>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</si>
  <si>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</si>
  <si>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</si>
  <si>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</si>
  <si>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</si>
  <si>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</si>
  <si>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</si>
  <si>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</si>
  <si>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</si>
  <si>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</si>
  <si>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</si>
  <si>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</si>
  <si>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</si>
  <si>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</si>
  <si>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</si>
  <si>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</si>
  <si>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</si>
  <si>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</si>
  <si>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</si>
  <si>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</si>
  <si>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</si>
  <si>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</si>
  <si>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</si>
  <si>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</si>
  <si>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</si>
  <si>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</si>
  <si>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</si>
  <si>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</si>
  <si>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</si>
  <si>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</si>
  <si>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</si>
  <si>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</si>
  <si>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</si>
  <si>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</si>
  <si>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</si>
  <si>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</si>
  <si>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</si>
  <si>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</si>
  <si>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</si>
  <si>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</si>
  <si>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</si>
  <si>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</si>
  <si>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</si>
  <si>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</si>
  <si>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</si>
  <si>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</si>
  <si>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</si>
  <si>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</si>
  <si>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</si>
  <si>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</si>
  <si>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</si>
  <si>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</si>
  <si>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</si>
  <si>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</si>
  <si>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</si>
  <si>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</si>
  <si>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</si>
  <si>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</si>
  <si>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</si>
  <si>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</si>
  <si>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</si>
  <si>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</si>
  <si>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</si>
  <si>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</si>
  <si>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</si>
  <si>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</si>
  <si>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</si>
  <si>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</si>
  <si>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</si>
  <si>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</si>
  <si>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</si>
  <si>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</si>
  <si>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</si>
  <si>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</si>
  <si>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</si>
  <si>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</si>
  <si>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</si>
  <si>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</si>
  <si>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</si>
  <si>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</si>
  <si>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</si>
  <si>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</si>
  <si>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</si>
  <si>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</si>
  <si>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</si>
  <si>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</si>
  <si>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</si>
  <si>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</si>
  <si>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</si>
  <si>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</si>
  <si>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</si>
  <si>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</si>
  <si>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</si>
  <si>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</si>
  <si>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</si>
  <si>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</si>
  <si>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</si>
  <si>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</si>
  <si>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</si>
  <si>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</si>
  <si>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</si>
  <si>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</si>
  <si>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</si>
  <si>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</si>
  <si>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</si>
  <si>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</si>
  <si>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</si>
  <si>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</si>
  <si>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</si>
  <si>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</si>
  <si>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</si>
  <si>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</si>
  <si>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</si>
  <si>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</si>
  <si>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</si>
  <si>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</si>
  <si>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</si>
  <si>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</si>
  <si>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</si>
  <si>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</si>
  <si>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</si>
  <si>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</si>
  <si>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</si>
  <si>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</si>
  <si>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</si>
  <si>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</si>
  <si>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</si>
  <si>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</si>
  <si>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</si>
  <si>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</si>
  <si>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</si>
  <si>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</si>
  <si>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</si>
  <si>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</si>
  <si>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</si>
  <si>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</si>
  <si>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</si>
  <si>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</si>
  <si>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</si>
  <si>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</si>
  <si>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</si>
  <si>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</si>
  <si>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</si>
  <si>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</si>
  <si>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</si>
  <si>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</si>
  <si>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</si>
  <si>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</si>
  <si>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</si>
  <si>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</si>
  <si>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</si>
  <si>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</si>
  <si>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</si>
  <si>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</si>
  <si>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</si>
  <si>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</si>
  <si>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</si>
  <si>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</si>
  <si>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</si>
  <si>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</si>
  <si>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</si>
  <si>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</si>
  <si>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</si>
  <si>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</si>
  <si>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</si>
  <si>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</si>
  <si>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</si>
  <si>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</si>
  <si>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</si>
  <si>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</si>
  <si>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</si>
  <si>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</si>
  <si>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</si>
  <si>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</si>
  <si>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</si>
  <si>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</si>
  <si>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</si>
  <si>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</si>
  <si>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</si>
  <si>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</si>
  <si>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</si>
  <si>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</si>
  <si>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</si>
  <si>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</si>
  <si>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</si>
  <si>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</si>
  <si>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</si>
  <si>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</si>
  <si>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</si>
  <si>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</si>
  <si>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</si>
  <si>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</si>
  <si>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</si>
  <si>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</si>
  <si>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</si>
  <si>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</si>
  <si>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</si>
  <si>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</si>
  <si>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</si>
  <si>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</si>
  <si>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</si>
  <si>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</si>
  <si>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</si>
  <si>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</si>
  <si>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</si>
  <si>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</si>
  <si>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</si>
  <si>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</si>
  <si>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</si>
  <si>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</si>
  <si>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</si>
  <si>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</si>
  <si>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</si>
  <si>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</si>
  <si>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</si>
  <si>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</si>
  <si>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</si>
  <si>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</si>
  <si>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</si>
  <si>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</si>
  <si>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</si>
  <si>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</si>
  <si>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</si>
  <si>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</si>
  <si>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</si>
  <si>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</si>
  <si>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</si>
  <si>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</si>
  <si>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</si>
  <si>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</si>
  <si>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</si>
  <si>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</si>
  <si>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</si>
  <si>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</si>
  <si>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</si>
  <si>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</si>
  <si>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</si>
  <si>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</si>
  <si>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</si>
  <si>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</si>
  <si>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</si>
  <si>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</si>
  <si>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</si>
  <si>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</si>
  <si>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</si>
  <si>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</si>
  <si>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</si>
  <si>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</si>
  <si>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</si>
  <si>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</si>
  <si>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</si>
  <si>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</si>
  <si>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</si>
  <si>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</si>
  <si>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</si>
  <si>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</si>
  <si>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</si>
  <si>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</si>
  <si>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</si>
  <si>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</si>
  <si>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</si>
  <si>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</si>
  <si>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</si>
  <si>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</si>
  <si>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</si>
  <si>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</si>
  <si>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</si>
  <si>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</si>
  <si>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</si>
  <si>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</si>
  <si>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</si>
  <si>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</si>
  <si>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</si>
  <si>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</si>
  <si>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</si>
  <si>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</si>
  <si>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</si>
  <si>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</si>
  <si>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</si>
  <si>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</si>
  <si>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</si>
  <si>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</si>
  <si>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</si>
  <si>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</si>
  <si>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</si>
  <si>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</si>
  <si>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</si>
  <si>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</si>
  <si>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</si>
  <si>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</si>
  <si>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</si>
  <si>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</si>
  <si>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</si>
  <si>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</si>
  <si>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</si>
  <si>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</si>
  <si>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</si>
  <si>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</si>
  <si>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</si>
  <si>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</si>
  <si>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</si>
  <si>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</si>
  <si>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</si>
  <si>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</si>
  <si>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</si>
  <si>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</si>
  <si>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</si>
  <si>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</si>
  <si>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</si>
  <si>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</si>
  <si>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</si>
  <si>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</si>
  <si>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</si>
  <si>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</si>
  <si>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</si>
  <si>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</si>
  <si>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</si>
  <si>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</si>
  <si>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</si>
  <si>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</si>
  <si>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</si>
  <si>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</si>
  <si>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</si>
  <si>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</si>
  <si>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</si>
  <si>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</si>
  <si>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</si>
  <si>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</si>
  <si>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</si>
  <si>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</si>
  <si>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</si>
  <si>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</si>
  <si>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</si>
  <si>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</si>
  <si>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</si>
  <si>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</si>
  <si>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</si>
  <si>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</si>
  <si>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</si>
  <si>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</si>
  <si>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</si>
  <si>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</si>
  <si>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</si>
  <si>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</si>
  <si>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</si>
  <si>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</si>
  <si>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</si>
  <si>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</si>
  <si>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</si>
  <si>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</si>
  <si>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</si>
  <si>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</si>
  <si>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</si>
  <si>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</si>
  <si>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</si>
  <si>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</si>
  <si>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</si>
  <si>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</si>
  <si>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</si>
  <si>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</si>
  <si>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</si>
  <si>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</si>
  <si>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</si>
  <si>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</si>
  <si>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</si>
  <si>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</si>
  <si>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</si>
  <si>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</si>
  <si>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</si>
  <si>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</si>
  <si>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</si>
  <si>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</si>
  <si>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</si>
  <si>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</si>
  <si>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</si>
  <si>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</si>
  <si>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</si>
  <si>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</si>
  <si>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</si>
  <si>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</si>
  <si>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</si>
  <si>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</si>
  <si>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</si>
  <si>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</si>
  <si>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</si>
  <si>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</si>
  <si>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</si>
  <si>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</si>
  <si>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</si>
  <si>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</si>
  <si>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</si>
  <si>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</si>
  <si>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</si>
  <si>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</si>
  <si>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</si>
  <si>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</si>
  <si>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</si>
  <si>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</si>
  <si>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</si>
  <si>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</si>
  <si>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</si>
  <si>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</si>
  <si>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</si>
  <si>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</si>
  <si>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</si>
  <si>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</si>
  <si>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</si>
  <si>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</si>
  <si>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</si>
  <si>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</si>
  <si>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</si>
  <si>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</si>
  <si>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</si>
  <si>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</si>
  <si>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</si>
  <si>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</si>
  <si>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</si>
  <si>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</si>
  <si>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</si>
  <si>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</si>
  <si>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</si>
  <si>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</si>
  <si>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</si>
  <si>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</si>
  <si>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</si>
  <si>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</si>
  <si>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</si>
  <si>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</si>
  <si>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</si>
  <si>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</si>
  <si>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</si>
  <si>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</si>
  <si>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</si>
  <si>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</si>
  <si>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</si>
  <si>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</si>
  <si>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</si>
  <si>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</si>
  <si>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</si>
  <si>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</si>
  <si>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</si>
  <si>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</si>
  <si>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</si>
  <si>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</si>
  <si>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</si>
  <si>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</si>
  <si>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</si>
  <si>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</si>
  <si>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</si>
  <si>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</si>
  <si>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</si>
  <si>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</si>
  <si>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</si>
  <si>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</si>
  <si>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</si>
  <si>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</si>
  <si>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</si>
  <si>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</si>
  <si>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</si>
  <si>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</si>
  <si>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</si>
  <si>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</si>
  <si>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</si>
  <si>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</si>
  <si>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</si>
  <si>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</si>
  <si>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</si>
  <si>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</si>
  <si>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</si>
  <si>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</si>
  <si>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</si>
  <si>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</si>
  <si>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</si>
  <si>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</si>
  <si>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</si>
  <si>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</si>
  <si>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</si>
  <si>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</si>
  <si>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</si>
  <si>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</si>
  <si>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</si>
  <si>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</si>
  <si>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</si>
  <si>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</si>
  <si>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</si>
  <si>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</si>
  <si>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</si>
  <si>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</si>
  <si>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</si>
  <si>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</si>
  <si>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</si>
  <si>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</si>
  <si>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</si>
  <si>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</si>
  <si>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</si>
  <si>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</si>
  <si>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</si>
  <si>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</si>
  <si>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</si>
  <si>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</si>
  <si>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</si>
  <si>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</si>
  <si>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</si>
  <si>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</si>
  <si>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</si>
  <si>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</si>
  <si>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</si>
  <si>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</si>
  <si>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</si>
  <si>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</si>
  <si>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</si>
  <si>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</si>
  <si>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</si>
  <si>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</si>
  <si>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</si>
  <si>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</si>
  <si>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</si>
  <si>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</si>
  <si>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</si>
  <si>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</si>
  <si>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</si>
  <si>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</si>
  <si>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</si>
  <si>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</si>
  <si>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</si>
  <si>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</si>
  <si>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</si>
  <si>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</si>
  <si>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</si>
  <si>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</si>
  <si>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</si>
  <si>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</si>
  <si>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</si>
  <si>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</si>
  <si>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</si>
  <si>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</si>
  <si>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</si>
  <si>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</si>
  <si>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</si>
  <si>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</si>
  <si>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</si>
  <si>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</si>
  <si>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</si>
  <si>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</si>
  <si>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</si>
  <si>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</si>
  <si>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</si>
  <si>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</si>
  <si>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</si>
  <si>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</si>
  <si>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</si>
  <si>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</si>
  <si>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</si>
  <si>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</si>
  <si>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</si>
  <si>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</si>
  <si>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</si>
  <si>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</si>
  <si>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</si>
  <si>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</si>
  <si>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</si>
  <si>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</si>
  <si>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</si>
  <si>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</si>
  <si>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</si>
  <si>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</si>
  <si>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</si>
  <si>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</si>
  <si>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</si>
  <si>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</si>
  <si>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</si>
  <si>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</si>
  <si>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</si>
  <si>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</si>
  <si>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</si>
  <si>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</si>
  <si>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</si>
  <si>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</si>
  <si>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</si>
  <si>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</si>
  <si>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</si>
  <si>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</si>
  <si>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</si>
  <si>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</si>
  <si>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</si>
  <si>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</si>
  <si>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</si>
  <si>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</si>
  <si>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</si>
  <si>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</si>
  <si>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</si>
  <si>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</si>
  <si>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</si>
  <si>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</si>
  <si>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</si>
  <si>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</si>
  <si>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</si>
  <si>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</si>
  <si>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</si>
  <si>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</si>
  <si>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</si>
  <si>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</si>
  <si>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</si>
  <si>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</si>
  <si>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</si>
  <si>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</si>
  <si>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</si>
  <si>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</si>
  <si>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</si>
  <si>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</si>
  <si>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</si>
  <si>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</si>
  <si>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</si>
  <si>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</si>
  <si>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</si>
  <si>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</si>
  <si>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</si>
  <si>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</si>
  <si>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</si>
  <si>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</si>
  <si>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</si>
  <si>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</si>
  <si>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</si>
  <si>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</si>
  <si>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</si>
  <si>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</si>
  <si>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</si>
  <si>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</si>
  <si>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</si>
  <si>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</si>
  <si>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</si>
  <si>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</si>
  <si>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</si>
  <si>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</si>
  <si>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</si>
  <si>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</si>
  <si>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</si>
  <si>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</si>
  <si>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</si>
  <si>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</si>
  <si>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</si>
  <si>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</si>
  <si>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</si>
  <si>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</si>
  <si>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</si>
  <si>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</si>
  <si>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</si>
  <si>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</si>
  <si>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</si>
  <si>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</si>
  <si>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</si>
  <si>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</si>
  <si>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</si>
  <si>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</si>
  <si>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</si>
  <si>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</si>
  <si>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</si>
  <si>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</si>
  <si>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</si>
  <si>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</si>
  <si>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</si>
  <si>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</si>
  <si>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</si>
  <si>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</si>
  <si>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</si>
  <si>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</si>
  <si>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</si>
  <si>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</si>
  <si>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</si>
  <si>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</si>
  <si>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</si>
  <si>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</si>
  <si>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</si>
  <si>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</si>
  <si>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</si>
  <si>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</si>
  <si>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</si>
  <si>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</si>
  <si>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</si>
  <si>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</si>
  <si>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</si>
  <si>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</si>
  <si>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</si>
  <si>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</si>
  <si>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</si>
  <si>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</si>
  <si>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</si>
  <si>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</si>
  <si>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</si>
  <si>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</si>
  <si>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</si>
  <si>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</si>
  <si>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</si>
  <si>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</si>
  <si>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</si>
  <si>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</si>
  <si>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</si>
  <si>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</si>
  <si>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</si>
  <si>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</si>
  <si>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</si>
  <si>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</si>
  <si>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</si>
  <si>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</si>
  <si>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</si>
  <si>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</si>
  <si>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</si>
  <si>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</si>
  <si>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</si>
  <si>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</si>
  <si>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</si>
  <si>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</si>
  <si>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</si>
  <si>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</si>
  <si>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</si>
  <si>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</si>
  <si>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</si>
  <si>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</si>
  <si>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</si>
  <si>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</si>
  <si>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</si>
  <si>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</si>
  <si>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</si>
  <si>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</si>
  <si>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</si>
  <si>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</si>
  <si>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</si>
  <si>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</si>
  <si>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</si>
  <si>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</si>
  <si>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</si>
  <si>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</si>
  <si>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</si>
  <si>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</si>
  <si>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</si>
  <si>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</si>
  <si>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</si>
  <si>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</si>
  <si>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</si>
  <si>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</si>
  <si>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</si>
  <si>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</si>
  <si>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</si>
  <si>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</si>
  <si>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</si>
  <si>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</si>
  <si>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</si>
  <si>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</si>
  <si>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</si>
  <si>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</si>
  <si>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</si>
  <si>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</si>
  <si>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</si>
  <si>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</si>
  <si>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</si>
  <si>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</si>
  <si>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</si>
  <si>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</si>
  <si>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</si>
  <si>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</si>
  <si>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</si>
  <si>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</si>
  <si>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</si>
  <si>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</si>
  <si>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</si>
  <si>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</si>
  <si>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</si>
  <si>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</si>
  <si>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</si>
  <si>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</si>
  <si>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</si>
  <si>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</si>
  <si>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</si>
  <si>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</si>
  <si>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</si>
  <si>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</si>
  <si>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</si>
  <si>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</si>
  <si>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</si>
  <si>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</si>
  <si>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</si>
  <si>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</si>
  <si>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</si>
  <si>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</si>
  <si>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</si>
  <si>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</si>
  <si>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</si>
  <si>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</si>
  <si>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</si>
  <si>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</si>
  <si>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</si>
  <si>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</si>
  <si>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</si>
  <si>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</si>
  <si>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</si>
  <si>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</si>
  <si>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</si>
  <si>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</si>
  <si>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</si>
  <si>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</si>
  <si>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</si>
  <si>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</si>
  <si>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</si>
  <si>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</si>
  <si>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</si>
  <si>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</si>
  <si>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</si>
  <si>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</si>
  <si>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</si>
  <si>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</si>
  <si>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</si>
  <si>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</si>
  <si>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</si>
  <si>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</si>
  <si>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</si>
  <si>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</si>
  <si>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</si>
  <si>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</si>
  <si>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</si>
  <si>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</si>
  <si>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</si>
  <si>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</si>
  <si>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</si>
  <si>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</si>
  <si>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</si>
  <si>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</si>
  <si>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</si>
  <si>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</si>
  <si>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</si>
  <si>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</si>
  <si>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</si>
  <si>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</si>
  <si>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</si>
  <si>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</si>
  <si>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</si>
  <si>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</si>
  <si>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</si>
  <si>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</si>
  <si>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</si>
  <si>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</si>
  <si>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</si>
  <si>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</si>
  <si>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</si>
  <si>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</si>
  <si>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</si>
  <si>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</si>
  <si>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</si>
  <si>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</si>
  <si>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</si>
  <si>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</si>
  <si>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</si>
  <si>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</si>
  <si>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</si>
  <si>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</si>
  <si>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</si>
  <si>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</si>
  <si>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</si>
  <si>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</si>
  <si>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</si>
  <si>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</si>
  <si>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</si>
  <si>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</si>
  <si>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</si>
  <si>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</si>
  <si>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</si>
  <si>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</si>
  <si>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</si>
  <si>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</si>
  <si>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</si>
  <si>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</si>
  <si>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</si>
  <si>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</si>
  <si>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</si>
  <si>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</si>
  <si>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</si>
  <si>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</si>
  <si>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</si>
  <si>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</si>
  <si>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</si>
  <si>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</si>
  <si>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</si>
  <si>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</si>
  <si>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</si>
  <si>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</si>
  <si>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</si>
  <si>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</si>
  <si>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</si>
  <si>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</si>
  <si>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</si>
  <si>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</si>
  <si>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</si>
  <si>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</si>
  <si>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</si>
  <si>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</si>
  <si>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</si>
  <si>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</si>
  <si>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</si>
  <si>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</si>
  <si>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</si>
  <si>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</si>
  <si>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</si>
  <si>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</si>
  <si>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</si>
  <si>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</si>
  <si>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</si>
  <si>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</si>
  <si>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</si>
  <si>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</si>
  <si>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</si>
  <si>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</si>
  <si>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</si>
  <si>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</si>
  <si>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</si>
  <si>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</si>
  <si>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</si>
  <si>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</si>
  <si>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</si>
  <si>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</si>
  <si>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</si>
  <si>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</si>
  <si>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</si>
  <si>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</si>
  <si>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</si>
  <si>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</si>
  <si>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</si>
  <si>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</si>
  <si>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</si>
  <si>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</si>
  <si>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</si>
  <si>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</si>
  <si>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</si>
  <si>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</si>
  <si>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</si>
  <si>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</si>
  <si>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</si>
  <si>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</si>
  <si>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</si>
  <si>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</si>
  <si>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</si>
  <si>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</si>
  <si>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</si>
  <si>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</si>
  <si>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</si>
  <si>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</si>
  <si>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</si>
  <si>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</si>
  <si>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</si>
  <si>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</si>
  <si>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</si>
  <si>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</si>
  <si>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</si>
  <si>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</si>
  <si>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</si>
  <si>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</si>
  <si>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</si>
  <si>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</si>
  <si>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</si>
  <si>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</si>
  <si>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</si>
  <si>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</si>
  <si>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</si>
  <si>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</si>
  <si>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</si>
  <si>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</si>
  <si>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</si>
  <si>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</si>
  <si>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</si>
  <si>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</si>
  <si>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</si>
  <si>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</si>
  <si>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</si>
  <si>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</si>
  <si>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</si>
  <si>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</si>
  <si>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</si>
  <si>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</si>
  <si>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</si>
  <si>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</si>
  <si>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</si>
  <si>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</si>
  <si>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</si>
  <si>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</si>
  <si>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</si>
  <si>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</si>
  <si>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</si>
  <si>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</si>
  <si>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</si>
  <si>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</si>
  <si>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</si>
  <si>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</si>
  <si>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</si>
  <si>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</si>
  <si>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</si>
  <si>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</si>
  <si>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</si>
  <si>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</si>
  <si>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</si>
  <si>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</si>
  <si>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</si>
  <si>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</si>
  <si>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</si>
  <si>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</si>
  <si>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</si>
  <si>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</si>
  <si>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</si>
  <si>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</si>
  <si>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</si>
  <si>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</si>
  <si>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</si>
  <si>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</si>
  <si>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</si>
  <si>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</si>
  <si>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</si>
  <si>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</si>
  <si>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</si>
  <si>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</si>
  <si>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</si>
  <si>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</si>
  <si>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</si>
  <si>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</si>
  <si>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</si>
  <si>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</si>
  <si>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</si>
  <si>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</si>
  <si>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</si>
  <si>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</si>
  <si>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</si>
  <si>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</si>
  <si>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</si>
  <si>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</si>
  <si>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</si>
  <si>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</si>
  <si>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</si>
  <si>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</si>
  <si>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</si>
  <si>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</si>
  <si>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</si>
  <si>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</si>
  <si>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</si>
  <si>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</si>
  <si>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</si>
  <si>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</si>
  <si>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</si>
  <si>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</si>
  <si>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</si>
  <si>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</si>
  <si>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</si>
  <si>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</si>
  <si>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</si>
  <si>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</si>
  <si>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</si>
  <si>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</si>
  <si>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</si>
  <si>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</si>
  <si>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</si>
  <si>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</si>
  <si>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</si>
  <si>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</si>
  <si>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</si>
  <si>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</si>
  <si>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</si>
  <si>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</si>
  <si>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</si>
  <si>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</si>
  <si>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</si>
  <si>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</si>
  <si>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</si>
  <si>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</si>
  <si>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</si>
  <si>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</si>
  <si>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</si>
  <si>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</si>
  <si>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</si>
  <si>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</si>
  <si>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</si>
  <si>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</si>
  <si>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</si>
  <si>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</si>
  <si>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</si>
  <si>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</si>
  <si>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</si>
  <si>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</si>
  <si>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</si>
  <si>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</si>
  <si>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</si>
  <si>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</si>
  <si>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</si>
  <si>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</si>
  <si>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</si>
  <si>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</si>
  <si>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</si>
  <si>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</si>
  <si>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</si>
  <si>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</si>
  <si>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</si>
  <si>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</si>
  <si>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</si>
  <si>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</si>
  <si>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</si>
  <si>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</si>
  <si>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</si>
  <si>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</si>
  <si>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</si>
  <si>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</si>
  <si>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</si>
  <si>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</si>
  <si>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</si>
  <si>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</si>
  <si>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</si>
  <si>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</si>
  <si>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</si>
  <si>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</si>
  <si>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</si>
  <si>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</si>
  <si>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</si>
  <si>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</si>
  <si>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</si>
  <si>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</si>
  <si>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</si>
  <si>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</si>
  <si>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</si>
  <si>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</si>
  <si>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</si>
  <si>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</si>
  <si>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</si>
  <si>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</si>
  <si>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</si>
  <si>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</si>
  <si>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</si>
  <si>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</si>
  <si>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</si>
  <si>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</si>
  <si>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</si>
  <si>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</si>
  <si>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</si>
  <si>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</si>
  <si>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</si>
  <si>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</si>
  <si>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</si>
  <si>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</si>
  <si>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</si>
  <si>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</si>
  <si>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</si>
  <si>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</si>
  <si>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</si>
  <si>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</si>
  <si>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</si>
  <si>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</si>
  <si>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</si>
  <si>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</si>
  <si>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</si>
  <si>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</si>
  <si>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</si>
  <si>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</si>
  <si>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</si>
  <si>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</si>
  <si>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</si>
  <si>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</si>
  <si>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</si>
  <si>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</si>
  <si>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</si>
  <si>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</si>
  <si>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</si>
  <si>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</si>
  <si>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</si>
  <si>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</si>
  <si>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</si>
  <si>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</si>
  <si>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</si>
  <si>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</si>
  <si>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</si>
  <si>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</si>
  <si>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</si>
  <si>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</si>
  <si>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</si>
  <si>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</si>
  <si>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</si>
  <si>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</si>
  <si>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</si>
  <si>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</si>
  <si>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</si>
  <si>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</si>
  <si>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</si>
  <si>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</si>
  <si>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</si>
  <si>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</si>
  <si>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</si>
  <si>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</si>
  <si>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</si>
  <si>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</si>
  <si>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</si>
  <si>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</si>
  <si>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</si>
  <si>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</si>
  <si>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</si>
  <si>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</si>
  <si>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</si>
  <si>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</si>
  <si>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</si>
  <si>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</si>
  <si>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</si>
  <si>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</si>
  <si>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</si>
  <si>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</si>
  <si>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</si>
  <si>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</si>
  <si>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</si>
  <si>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</si>
  <si>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</si>
  <si>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</si>
  <si>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</si>
  <si>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</si>
  <si>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</si>
  <si>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</si>
  <si>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</si>
  <si>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</si>
  <si>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</si>
  <si>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</si>
  <si>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</si>
  <si>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</si>
  <si>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</si>
  <si>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</si>
  <si>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</si>
  <si>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</si>
  <si>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</si>
  <si>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</si>
  <si>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</si>
  <si>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</si>
  <si>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</si>
  <si>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</si>
  <si>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</si>
  <si>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</si>
  <si>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</si>
  <si>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</si>
  <si>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</si>
  <si>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</si>
  <si>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</si>
  <si>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</si>
  <si>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</si>
  <si>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</si>
  <si>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</si>
  <si>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</si>
  <si>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</si>
  <si>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</si>
  <si>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</si>
  <si>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</si>
  <si>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</si>
  <si>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</si>
  <si>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</si>
  <si>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</si>
  <si>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</si>
  <si>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</si>
  <si>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</si>
  <si>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</si>
  <si>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</si>
  <si>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</si>
  <si>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</si>
  <si>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</si>
  <si>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</si>
  <si>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</si>
  <si>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</si>
  <si>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</si>
  <si>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</si>
  <si>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</si>
  <si>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</si>
  <si>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</si>
  <si>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</si>
  <si>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</si>
  <si>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</si>
  <si>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</si>
  <si>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</si>
  <si>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</si>
  <si>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</si>
  <si>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</si>
  <si>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</si>
  <si>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</si>
  <si>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</si>
  <si>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</si>
  <si>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</si>
  <si>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</si>
  <si>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</si>
  <si>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</si>
  <si>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</si>
  <si>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</si>
  <si>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</si>
  <si>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</si>
  <si>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</si>
  <si>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</si>
  <si>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</si>
  <si>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</si>
  <si>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</si>
  <si>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</si>
  <si>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</si>
  <si>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</si>
  <si>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</si>
  <si>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</si>
  <si>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</si>
  <si>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</si>
  <si>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</si>
  <si>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</si>
  <si>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</si>
  <si>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</si>
  <si>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</si>
  <si>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</si>
  <si>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</si>
  <si>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</si>
  <si>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</si>
  <si>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</si>
  <si>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</si>
  <si>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</si>
  <si>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</si>
  <si>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</si>
  <si>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</si>
  <si>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</si>
  <si>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</si>
  <si>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</si>
  <si>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</si>
  <si>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</si>
  <si>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</si>
  <si>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</si>
  <si>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</si>
  <si>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</si>
  <si>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</si>
  <si>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</si>
  <si>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</si>
  <si>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</si>
  <si>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</si>
  <si>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</si>
  <si>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</si>
  <si>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</si>
  <si>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</si>
  <si>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</si>
  <si>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</si>
  <si>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</si>
  <si>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</si>
  <si>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</si>
  <si>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</si>
  <si>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</si>
  <si>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</si>
  <si>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</si>
  <si>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</si>
  <si>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</si>
  <si>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</si>
  <si>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</si>
  <si>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</si>
  <si>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</si>
  <si>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</si>
  <si>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</si>
  <si>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</si>
  <si>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</si>
  <si>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</si>
  <si>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</si>
  <si>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</si>
  <si>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</si>
  <si>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</si>
  <si>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</si>
  <si>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</si>
  <si>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</si>
  <si>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</si>
  <si>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</si>
  <si>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</si>
  <si>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</si>
  <si>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</si>
  <si>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</si>
  <si>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</si>
  <si>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</si>
  <si>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</si>
  <si>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</si>
  <si>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</si>
  <si>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</si>
  <si>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</si>
  <si>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</si>
  <si>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</si>
  <si>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</si>
  <si>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</si>
  <si>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</si>
  <si>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</si>
  <si>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</si>
  <si>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</si>
  <si>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</si>
  <si>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</si>
  <si>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</si>
  <si>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</si>
  <si>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</si>
  <si>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</si>
  <si>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</si>
  <si>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</si>
  <si>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</si>
  <si>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</si>
  <si>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</si>
  <si>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</si>
  <si>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</si>
  <si>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</si>
  <si>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</si>
  <si>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</si>
  <si>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</si>
  <si>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</si>
  <si>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</si>
  <si>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</si>
  <si>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</si>
  <si>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</si>
  <si>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</si>
  <si>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</si>
  <si>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</si>
  <si>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</si>
  <si>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</si>
  <si>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</si>
  <si>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</si>
  <si>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</si>
  <si>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</si>
  <si>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</si>
  <si>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</si>
  <si>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</si>
  <si>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</si>
  <si>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</si>
  <si>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</si>
  <si>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</si>
  <si>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</si>
  <si>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</si>
  <si>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</si>
  <si>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</si>
  <si>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</si>
  <si>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</si>
  <si>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</si>
  <si>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</si>
  <si>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</si>
  <si>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</si>
  <si>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</si>
  <si>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</si>
  <si>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</si>
  <si>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</si>
  <si>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</si>
  <si>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</si>
  <si>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</si>
  <si>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</si>
  <si>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</si>
  <si>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</si>
  <si>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</si>
  <si>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</si>
  <si>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</si>
  <si>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</si>
  <si>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</si>
  <si>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</si>
  <si>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</si>
  <si>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</si>
  <si>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</si>
  <si>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</si>
  <si>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</si>
  <si>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</si>
  <si>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</si>
  <si>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</si>
  <si>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</si>
  <si>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</si>
  <si>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</si>
  <si>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</si>
  <si>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</si>
  <si>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</si>
  <si>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</si>
  <si>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</si>
  <si>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</si>
  <si>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</si>
  <si>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</si>
  <si>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</si>
  <si>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</si>
  <si>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</si>
  <si>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</si>
  <si>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</si>
  <si>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</si>
  <si>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</si>
  <si>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</si>
  <si>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</si>
  <si>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</si>
  <si>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</si>
  <si>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</si>
  <si>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</si>
  <si>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</si>
  <si>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</si>
  <si>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</si>
  <si>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</si>
  <si>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</si>
  <si>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</si>
  <si>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</si>
  <si>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</si>
  <si>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</si>
  <si>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</si>
  <si>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</si>
  <si>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</si>
  <si>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</si>
  <si>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</si>
  <si>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</si>
  <si>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</si>
  <si>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</si>
  <si>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</si>
  <si>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</si>
  <si>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</si>
  <si>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</si>
  <si>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</si>
  <si>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</si>
  <si>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</si>
  <si>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</si>
  <si>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</si>
  <si>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</si>
  <si>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</si>
  <si>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</si>
  <si>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</si>
  <si>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</si>
  <si>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</si>
  <si>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</si>
  <si>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</si>
  <si>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</si>
  <si>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</si>
  <si>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</si>
  <si>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</si>
  <si>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</si>
  <si>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</si>
  <si>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</si>
  <si>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</si>
  <si>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</si>
  <si>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</si>
  <si>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</si>
  <si>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</si>
  <si>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</si>
  <si>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</si>
  <si>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</si>
  <si>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</si>
  <si>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</si>
  <si>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</si>
  <si>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</si>
  <si>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</si>
  <si>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</si>
  <si>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</si>
  <si>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</si>
  <si>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</si>
  <si>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</si>
  <si>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</si>
  <si>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</si>
  <si>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</si>
  <si>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</si>
  <si>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</si>
  <si>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</si>
  <si>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</si>
  <si>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</si>
  <si>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</si>
  <si>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</si>
  <si>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</si>
  <si>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</si>
  <si>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</si>
  <si>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</si>
  <si>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</si>
  <si>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</si>
  <si>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</si>
  <si>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</si>
  <si>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</si>
  <si>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</si>
  <si>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</si>
  <si>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</si>
  <si>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</si>
  <si>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</si>
  <si>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</si>
  <si>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</si>
  <si>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</si>
  <si>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</si>
  <si>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</si>
  <si>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</si>
  <si>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</si>
  <si>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</si>
  <si>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</si>
  <si>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</si>
  <si>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</si>
  <si>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</si>
  <si>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</si>
  <si>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</si>
  <si>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</si>
  <si>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</si>
  <si>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</si>
  <si>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</si>
  <si>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</si>
  <si>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</si>
  <si>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</si>
  <si>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</si>
  <si>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</si>
  <si>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</si>
  <si>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</si>
  <si>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</si>
  <si>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</si>
  <si>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</si>
  <si>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</si>
  <si>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</si>
  <si>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</si>
  <si>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</si>
  <si>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</si>
  <si>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</si>
  <si>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</si>
  <si>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</si>
  <si>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</si>
  <si>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</si>
  <si>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</si>
  <si>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</si>
  <si>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</si>
  <si>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</si>
  <si>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</si>
  <si>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</si>
  <si>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</si>
  <si>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</si>
  <si>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</si>
  <si>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</si>
  <si>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</si>
  <si>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</si>
  <si>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</si>
  <si>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</si>
  <si>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</si>
  <si>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</si>
  <si>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</si>
  <si>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</si>
  <si>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</si>
  <si>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</si>
  <si>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</si>
  <si>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</si>
  <si>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</si>
  <si>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</si>
  <si>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</si>
  <si>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</si>
  <si>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</si>
  <si>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</si>
  <si>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</si>
  <si>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</si>
  <si>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</si>
  <si>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</si>
  <si>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</si>
  <si>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</si>
  <si>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</si>
  <si>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</si>
  <si>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</si>
  <si>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</si>
  <si>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</si>
  <si>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</si>
  <si>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</si>
  <si>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</si>
  <si>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</si>
  <si>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</si>
  <si>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</si>
  <si>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</si>
  <si>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</si>
  <si>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</si>
  <si>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</si>
  <si>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</si>
  <si>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</si>
  <si>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</si>
  <si>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</si>
  <si>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</si>
  <si>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</si>
  <si>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</si>
  <si>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</si>
  <si>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</si>
  <si>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</si>
  <si>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</si>
  <si>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</si>
  <si>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</si>
  <si>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</si>
  <si>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</si>
  <si>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</si>
  <si>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</si>
  <si>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</si>
  <si>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</si>
  <si>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</si>
  <si>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</si>
  <si>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</si>
  <si>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</si>
  <si>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</si>
  <si>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</si>
  <si>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</si>
  <si>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</si>
  <si>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</si>
  <si>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</si>
  <si>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</si>
  <si>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</si>
  <si>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</si>
  <si>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</si>
  <si>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</si>
  <si>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</si>
  <si>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</si>
  <si>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</si>
  <si>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</si>
  <si>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</si>
  <si>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</si>
  <si>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</si>
  <si>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</si>
  <si>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</si>
  <si>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</si>
  <si>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</si>
  <si>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</si>
  <si>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</si>
  <si>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</si>
  <si>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</si>
  <si>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</si>
  <si>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</si>
  <si>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</si>
  <si>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</si>
  <si>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</si>
  <si>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</si>
  <si>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</si>
  <si>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</si>
  <si>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</si>
  <si>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</si>
  <si>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</si>
  <si>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</si>
  <si>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</si>
  <si>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</si>
  <si>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</si>
  <si>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</si>
  <si>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</si>
  <si>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</si>
  <si>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</si>
  <si>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</si>
  <si>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</si>
  <si>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</si>
  <si>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</si>
  <si>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</si>
  <si>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</si>
  <si>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</si>
  <si>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</si>
  <si>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</si>
  <si>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</si>
  <si>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</si>
  <si>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</si>
  <si>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</si>
  <si>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</si>
  <si>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</si>
  <si>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</si>
  <si>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</si>
  <si>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</si>
  <si>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</si>
  <si>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</si>
  <si>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</si>
  <si>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</si>
  <si>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</si>
  <si>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</si>
  <si>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</si>
  <si>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</si>
  <si>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</si>
  <si>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</si>
  <si>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</si>
  <si>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</si>
  <si>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</si>
  <si>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</si>
  <si>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</si>
  <si>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</si>
  <si>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</si>
  <si>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</si>
  <si>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</si>
  <si>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</si>
  <si>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</si>
  <si>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</si>
  <si>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</si>
  <si>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</si>
  <si>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</si>
  <si>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</si>
  <si>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</si>
  <si>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</si>
  <si>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</si>
  <si>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</si>
  <si>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</si>
  <si>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</si>
  <si>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</si>
  <si>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</si>
  <si>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</si>
  <si>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</si>
  <si>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</si>
  <si>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</si>
  <si>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</si>
  <si>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</si>
  <si>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</si>
  <si>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</si>
  <si>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</si>
  <si>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</si>
  <si>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</si>
  <si>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</si>
  <si>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</si>
  <si>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</si>
  <si>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</si>
  <si>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</si>
  <si>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</si>
  <si>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</si>
  <si>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</si>
  <si>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</si>
  <si>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</si>
  <si>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</si>
  <si>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</si>
  <si>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</si>
  <si>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</si>
  <si>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</si>
  <si>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</si>
  <si>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</si>
  <si>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</si>
  <si>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</si>
  <si>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</si>
  <si>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</si>
  <si>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</si>
  <si>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</si>
  <si>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</si>
  <si>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</si>
  <si>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</si>
  <si>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</si>
  <si>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</si>
  <si>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</si>
  <si>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</si>
  <si>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</si>
  <si>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</si>
  <si>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</si>
  <si>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</si>
  <si>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</si>
  <si>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</si>
  <si>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</si>
  <si>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</si>
  <si>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</si>
  <si>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</si>
  <si>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</si>
  <si>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</si>
  <si>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</si>
  <si>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</si>
  <si>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</si>
  <si>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</si>
  <si>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</si>
  <si>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</si>
  <si>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</si>
  <si>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</si>
  <si>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</si>
  <si>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</si>
  <si>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</si>
  <si>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</si>
  <si>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</si>
  <si>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</si>
  <si>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</si>
  <si>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</si>
  <si>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</si>
  <si>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</si>
  <si>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</si>
  <si>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</si>
  <si>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</si>
  <si>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</si>
  <si>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</si>
  <si>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</si>
  <si>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</si>
  <si>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</si>
  <si>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</si>
  <si>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</si>
  <si>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</si>
  <si>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</si>
  <si>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</si>
  <si>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</si>
  <si>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</si>
  <si>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</si>
  <si>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</si>
  <si>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</si>
  <si>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</si>
  <si>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</si>
  <si>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</si>
  <si>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</si>
  <si>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</si>
  <si>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</si>
  <si>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</si>
  <si>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</si>
  <si>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</si>
  <si>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</si>
  <si>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</si>
  <si>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</si>
  <si>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</si>
  <si>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</si>
  <si>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</si>
  <si>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</si>
  <si>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</si>
  <si>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</si>
  <si>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</si>
  <si>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</si>
  <si>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</si>
  <si>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</si>
  <si>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</si>
  <si>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</si>
  <si>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</si>
  <si>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</si>
  <si>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</si>
  <si>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</si>
  <si>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</si>
  <si>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</si>
  <si>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</si>
  <si>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</si>
  <si>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</si>
  <si>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</si>
  <si>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</si>
  <si>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</si>
  <si>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</si>
  <si>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</si>
  <si>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</si>
  <si>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</si>
  <si>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</si>
  <si>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</si>
  <si>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</si>
  <si>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</si>
  <si>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</si>
  <si>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</si>
  <si>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</si>
  <si>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</si>
  <si>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</si>
  <si>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</si>
  <si>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</si>
  <si>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</si>
  <si>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</si>
  <si>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</si>
  <si>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</si>
  <si>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</si>
  <si>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</si>
  <si>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</si>
  <si>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</si>
  <si>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</si>
  <si>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</si>
  <si>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</si>
  <si>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</si>
  <si>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</si>
  <si>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</si>
  <si>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</si>
  <si>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</si>
  <si>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</si>
  <si>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</si>
  <si>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</si>
  <si>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</si>
  <si>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</si>
  <si>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</si>
  <si>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</si>
  <si>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</si>
  <si>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</si>
  <si>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</si>
  <si>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</si>
  <si>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</si>
  <si>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</si>
  <si>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</si>
  <si>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</si>
  <si>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</si>
  <si>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</si>
  <si>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</si>
  <si>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</si>
  <si>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</si>
  <si>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</si>
  <si>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</si>
  <si>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</si>
  <si>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</si>
  <si>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</si>
  <si>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</si>
  <si>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</si>
  <si>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</si>
  <si>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</si>
  <si>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</si>
  <si>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</si>
  <si>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</si>
  <si>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</si>
  <si>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</si>
  <si>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</si>
  <si>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</si>
  <si>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</si>
  <si>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</si>
  <si>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</si>
  <si>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</si>
  <si>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</si>
  <si>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</si>
  <si>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</si>
  <si>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</si>
  <si>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</si>
  <si>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</si>
  <si>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</si>
  <si>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</si>
  <si>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</si>
  <si>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</si>
  <si>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</si>
  <si>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</si>
  <si>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</si>
  <si>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</si>
  <si>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</si>
  <si>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</si>
  <si>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</si>
  <si>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</si>
  <si>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</si>
  <si>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</si>
  <si>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</si>
  <si>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</si>
  <si>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</si>
  <si>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</si>
  <si>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</si>
  <si>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</si>
  <si>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</si>
  <si>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</si>
  <si>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</si>
  <si>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</si>
  <si>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</si>
  <si>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</si>
  <si>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</si>
  <si>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</si>
  <si>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</si>
  <si>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</si>
  <si>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</si>
  <si>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</si>
  <si>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</si>
  <si>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</si>
  <si>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</si>
  <si>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</si>
  <si>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</si>
  <si>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</si>
  <si>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</si>
  <si>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</si>
  <si>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</si>
  <si>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</si>
  <si>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</si>
  <si>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</si>
  <si>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</si>
  <si>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</si>
  <si>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</si>
  <si>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</si>
  <si>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</si>
  <si>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</si>
  <si>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</si>
  <si>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</si>
  <si>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</si>
  <si>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</si>
  <si>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</si>
  <si>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</si>
  <si>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</si>
  <si>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</si>
  <si>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</si>
  <si>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</si>
  <si>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</si>
  <si>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</si>
  <si>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</si>
  <si>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</si>
  <si>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</si>
  <si>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</si>
  <si>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</si>
  <si>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</si>
  <si>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</si>
  <si>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</si>
  <si>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</si>
  <si>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</si>
  <si>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</si>
  <si>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</si>
  <si>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</si>
  <si>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</si>
  <si>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</si>
  <si>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</si>
  <si>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</si>
  <si>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</si>
  <si>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</si>
  <si>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</si>
  <si>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</si>
  <si>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</si>
  <si>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</si>
  <si>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</si>
  <si>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</si>
  <si>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</si>
  <si>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</si>
  <si>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</si>
  <si>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</si>
  <si>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</si>
  <si>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</si>
  <si>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</si>
  <si>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</si>
  <si>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</si>
  <si>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</si>
  <si>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</si>
  <si>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</si>
  <si>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</si>
  <si>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</si>
  <si>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</si>
  <si>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</si>
  <si>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</si>
  <si>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</si>
  <si>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</si>
  <si>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</si>
  <si>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</si>
  <si>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</si>
  <si>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</si>
  <si>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</si>
  <si>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</si>
  <si>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</si>
  <si>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</si>
  <si>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</si>
  <si>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</si>
  <si>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</si>
  <si>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</si>
  <si>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</si>
  <si>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</si>
  <si>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</si>
  <si>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</si>
  <si>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</si>
  <si>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</si>
  <si>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</si>
  <si>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</si>
  <si>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</si>
  <si>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</si>
  <si>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</si>
  <si>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</si>
  <si>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</si>
  <si>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</si>
  <si>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</si>
  <si>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</si>
  <si>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</si>
  <si>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</si>
  <si>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</si>
  <si>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</si>
  <si>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</si>
  <si>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</si>
  <si>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</si>
  <si>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</si>
  <si>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</si>
  <si>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</si>
  <si>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</si>
  <si>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</si>
  <si>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</si>
  <si>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</si>
  <si>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</si>
  <si>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</si>
  <si>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</si>
  <si>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</si>
  <si>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</si>
  <si>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</si>
  <si>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</si>
  <si>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</si>
  <si>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</si>
  <si>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</si>
  <si>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</si>
  <si>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</si>
  <si>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</si>
  <si>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</si>
  <si>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</si>
  <si>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</si>
  <si>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</si>
  <si>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</si>
  <si>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</si>
  <si>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</si>
  <si>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</si>
  <si>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</si>
  <si>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</si>
  <si>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</si>
  <si>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</si>
  <si>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</si>
  <si>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</si>
  <si>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</si>
  <si>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</si>
  <si>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</si>
  <si>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</si>
  <si>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</si>
  <si>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</si>
  <si>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</si>
  <si>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</si>
  <si>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</si>
  <si>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</si>
  <si>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</si>
  <si>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</si>
  <si>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</si>
  <si>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</si>
  <si>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</si>
  <si>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</si>
  <si>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</si>
  <si>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</si>
  <si>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</si>
  <si>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</si>
  <si>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</si>
  <si>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</si>
  <si>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</si>
  <si>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</si>
  <si>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</si>
  <si>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</si>
  <si>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</si>
  <si>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</si>
  <si>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</si>
  <si>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</si>
  <si>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</si>
  <si>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</si>
  <si>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</si>
  <si>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</si>
  <si>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</si>
  <si>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</si>
  <si>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</si>
  <si>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</si>
  <si>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</si>
  <si>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</si>
  <si>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</si>
  <si>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</si>
  <si>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</si>
  <si>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</si>
  <si>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</si>
  <si>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</si>
  <si>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</si>
  <si>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</si>
  <si>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</si>
  <si>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</si>
  <si>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</si>
  <si>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</si>
  <si>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</si>
  <si>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</si>
  <si>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</si>
  <si>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</si>
  <si>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</si>
  <si>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</si>
  <si>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</si>
  <si>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</si>
  <si>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</si>
  <si>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</si>
  <si>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</si>
  <si>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</si>
  <si>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</si>
  <si>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</si>
  <si>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</si>
  <si>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</si>
  <si>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</si>
  <si>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</si>
  <si>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</si>
  <si>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</si>
  <si>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</si>
  <si>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</si>
  <si>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</si>
  <si>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</si>
  <si>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</si>
  <si>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</si>
  <si>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</si>
  <si>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</si>
  <si>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</si>
  <si>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</si>
  <si>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</si>
  <si>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</si>
  <si>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</si>
  <si>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</si>
  <si>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</si>
  <si>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</si>
  <si>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</si>
  <si>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</si>
  <si>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</si>
  <si>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</si>
  <si>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</si>
  <si>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</si>
  <si>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</si>
  <si>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</si>
  <si>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</si>
  <si>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</si>
  <si>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</si>
  <si>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</si>
  <si>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</si>
  <si>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</si>
  <si>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</si>
  <si>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</si>
  <si>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</si>
  <si>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</si>
  <si>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</si>
  <si>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</si>
  <si>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</si>
  <si>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</si>
  <si>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</si>
  <si>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</si>
  <si>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</si>
  <si>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</si>
  <si>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</si>
  <si>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</si>
  <si>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</si>
  <si>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</si>
  <si>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</si>
  <si>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</si>
  <si>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</si>
  <si>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</si>
  <si>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</si>
  <si>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</si>
  <si>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</si>
  <si>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</si>
  <si>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</si>
  <si>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</si>
  <si>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</si>
  <si>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</si>
  <si>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</si>
  <si>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</si>
  <si>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</si>
  <si>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</si>
  <si>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</si>
  <si>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</si>
  <si>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</si>
  <si>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</si>
  <si>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</si>
  <si>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</si>
  <si>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</si>
  <si>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</si>
  <si>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</si>
  <si>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</si>
  <si>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</si>
  <si>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</si>
  <si>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</si>
  <si>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</si>
  <si>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</si>
  <si>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</si>
  <si>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</si>
  <si>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</si>
  <si>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</si>
  <si>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</si>
  <si>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</si>
  <si>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</si>
  <si>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</si>
  <si>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</si>
  <si>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</si>
  <si>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</si>
  <si>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</si>
  <si>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</si>
  <si>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</si>
  <si>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</si>
  <si>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</si>
  <si>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</si>
  <si>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</si>
  <si>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</si>
  <si>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</si>
  <si>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</si>
  <si>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</si>
  <si>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</si>
  <si>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</si>
  <si>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</si>
  <si>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</si>
  <si>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</si>
  <si>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</si>
  <si>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</si>
  <si>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</si>
  <si>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</si>
  <si>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</si>
  <si>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</si>
  <si>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</si>
  <si>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</si>
  <si>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</si>
  <si>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</si>
  <si>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</si>
  <si>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</si>
  <si>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</si>
  <si>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</si>
  <si>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</si>
  <si>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</si>
  <si>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</si>
  <si>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</si>
  <si>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</si>
  <si>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</si>
  <si>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</si>
  <si>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</si>
  <si>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</si>
  <si>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</si>
  <si>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</si>
  <si>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</si>
  <si>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</si>
  <si>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</si>
  <si>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</si>
  <si>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</si>
  <si>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</si>
  <si>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</si>
  <si>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</si>
  <si>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</si>
  <si>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</si>
  <si>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</si>
  <si>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</si>
  <si>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</si>
  <si>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</si>
  <si>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</si>
  <si>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</si>
  <si>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</si>
  <si>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</si>
  <si>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</si>
  <si>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</si>
  <si>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</si>
  <si>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</si>
  <si>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</si>
  <si>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</si>
  <si>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</si>
  <si>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</si>
  <si>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</si>
  <si>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</si>
  <si>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</si>
  <si>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</si>
  <si>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</si>
  <si>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</si>
  <si>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</si>
  <si>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</si>
  <si>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</si>
  <si>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</si>
  <si>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</si>
  <si>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</si>
  <si>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</si>
  <si>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</si>
  <si>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</si>
  <si>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</si>
  <si>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</si>
  <si>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</si>
  <si>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</si>
  <si>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</si>
  <si>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</si>
  <si>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</si>
  <si>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</si>
  <si>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</si>
  <si>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</si>
  <si>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</si>
  <si>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</si>
  <si>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</si>
  <si>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</si>
  <si>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</si>
  <si>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</si>
  <si>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</si>
  <si>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</si>
  <si>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</si>
  <si>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</si>
  <si>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</si>
  <si>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</si>
  <si>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</si>
  <si>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</si>
  <si>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</si>
  <si>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</si>
  <si>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</si>
  <si>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</si>
  <si>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</si>
  <si>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</si>
  <si>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</si>
  <si>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</si>
  <si>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</si>
  <si>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</si>
  <si>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</si>
  <si>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</si>
  <si>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</si>
  <si>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</si>
  <si>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</si>
  <si>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</si>
  <si>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</si>
  <si>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</si>
  <si>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</si>
  <si>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</si>
  <si>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</si>
  <si>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</si>
  <si>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</si>
  <si>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</si>
  <si>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</si>
  <si>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</si>
  <si>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</si>
  <si>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</si>
  <si>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</si>
  <si>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</si>
  <si>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</si>
  <si>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</si>
  <si>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</si>
  <si>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</si>
  <si>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</si>
  <si>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</si>
  <si>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</si>
  <si>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</si>
  <si>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</si>
  <si>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</si>
  <si>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</si>
  <si>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</si>
  <si>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</si>
  <si>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</si>
  <si>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</si>
  <si>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</si>
  <si>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</si>
  <si>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</si>
  <si>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</si>
  <si>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</si>
  <si>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</si>
  <si>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</si>
  <si>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</si>
  <si>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</si>
  <si>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</si>
  <si>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</si>
  <si>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</si>
  <si>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</si>
  <si>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</si>
  <si>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</si>
  <si>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</si>
  <si>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</si>
  <si>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</si>
  <si>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</si>
  <si>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</si>
  <si>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</si>
  <si>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</si>
  <si>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</si>
  <si>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</si>
  <si>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</si>
  <si>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</si>
  <si>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</si>
  <si>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</si>
  <si>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</si>
  <si>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</si>
  <si>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</si>
  <si>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</si>
  <si>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</si>
  <si>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</si>
  <si>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</si>
  <si>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</si>
  <si>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</si>
  <si>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</si>
  <si>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</si>
  <si>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</si>
  <si>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</si>
  <si>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</si>
  <si>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</si>
  <si>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</si>
  <si>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</si>
  <si>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</si>
  <si>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</si>
  <si>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</si>
  <si>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</si>
  <si>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</si>
  <si>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</si>
  <si>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</si>
  <si>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</si>
  <si>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</si>
  <si>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</si>
  <si>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</si>
  <si>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</si>
  <si>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</si>
  <si>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</si>
  <si>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</si>
  <si>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</si>
  <si>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</si>
  <si>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</si>
  <si>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</si>
  <si>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</si>
  <si>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</si>
  <si>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</si>
  <si>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</si>
  <si>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</si>
  <si>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</si>
  <si>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</si>
  <si>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</si>
  <si>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</si>
  <si>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</si>
  <si>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</si>
  <si>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</si>
  <si>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</si>
  <si>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</si>
  <si>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</si>
  <si>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</si>
  <si>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</si>
  <si>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</si>
  <si>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</si>
  <si>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</si>
  <si>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</si>
  <si>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</si>
  <si>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</si>
  <si>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</si>
  <si>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</si>
  <si>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</si>
  <si>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</si>
  <si>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</si>
  <si>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</si>
  <si>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</si>
  <si>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</si>
  <si>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</si>
  <si>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</si>
  <si>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</si>
  <si>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</si>
  <si>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</si>
  <si>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</si>
  <si>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</si>
  <si>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</si>
  <si>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</si>
  <si>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</si>
  <si>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</si>
  <si>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</si>
  <si>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</si>
  <si>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</si>
  <si>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</si>
  <si>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</si>
  <si>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</si>
  <si>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</si>
  <si>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</si>
  <si>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</si>
  <si>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</si>
  <si>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</si>
  <si>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</si>
  <si>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</si>
  <si>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</si>
  <si>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</si>
  <si>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</si>
  <si>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</si>
  <si>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</si>
  <si>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</si>
  <si>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</si>
  <si>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</si>
  <si>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</si>
  <si>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</si>
  <si>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</si>
  <si>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</si>
  <si>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</si>
  <si>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</si>
  <si>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</si>
  <si>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</si>
  <si>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</si>
  <si>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</si>
  <si>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</si>
  <si>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</si>
  <si>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</si>
  <si>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</si>
  <si>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</si>
  <si>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</si>
  <si>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</si>
  <si>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</si>
  <si>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</si>
  <si>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</si>
  <si>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</si>
  <si>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</si>
  <si>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</si>
  <si>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</si>
  <si>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</si>
  <si>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</si>
  <si>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</si>
  <si>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</si>
  <si>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</si>
  <si>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</si>
  <si>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</si>
  <si>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</si>
  <si>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</si>
  <si>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</si>
  <si>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</si>
  <si>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</si>
  <si>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</si>
  <si>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</si>
  <si>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</si>
  <si>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</si>
  <si>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</si>
  <si>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</si>
  <si>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</si>
  <si>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</si>
  <si>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</si>
  <si>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</si>
  <si>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</si>
  <si>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</si>
  <si>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</si>
  <si>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</si>
  <si>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</si>
  <si>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</si>
  <si>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</si>
  <si>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</si>
  <si>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</si>
  <si>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</si>
  <si>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</si>
  <si>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</si>
  <si>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</si>
  <si>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</si>
  <si>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</si>
  <si>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</si>
  <si>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</si>
  <si>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</si>
  <si>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</si>
  <si>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</si>
  <si>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</si>
  <si>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</si>
  <si>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</si>
  <si>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</si>
  <si>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</si>
  <si>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</si>
  <si>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</si>
  <si>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</si>
  <si>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</si>
  <si>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</si>
  <si>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</si>
  <si>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</si>
  <si>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</si>
  <si>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</si>
  <si>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</si>
  <si>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</si>
  <si>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</si>
  <si>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</si>
  <si>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</si>
  <si>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</si>
  <si>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</si>
  <si>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</si>
  <si>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</si>
  <si>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</si>
  <si>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</si>
  <si>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</si>
  <si>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</si>
  <si>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</si>
  <si>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</si>
  <si>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</si>
  <si>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</si>
  <si>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</si>
  <si>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</si>
  <si>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</si>
  <si>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</si>
  <si>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</si>
  <si>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</si>
  <si>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</si>
  <si>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</si>
  <si>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</si>
  <si>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</si>
  <si>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</si>
  <si>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</si>
  <si>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</si>
  <si>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</si>
  <si>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</si>
  <si>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</si>
  <si>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</si>
  <si>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</si>
  <si>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</si>
  <si>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</si>
  <si>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</si>
  <si>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</si>
  <si>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</si>
  <si>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</si>
  <si>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</si>
  <si>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</si>
  <si>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</si>
  <si>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</si>
  <si>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</si>
  <si>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</si>
  <si>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</si>
  <si>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</si>
  <si>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</si>
  <si>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</si>
  <si>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</si>
  <si>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</si>
  <si>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</si>
  <si>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</si>
  <si>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</si>
  <si>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</si>
  <si>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</si>
  <si>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</si>
  <si>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</si>
  <si>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</si>
  <si>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</si>
  <si>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</si>
  <si>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</si>
  <si>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</si>
  <si>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</si>
  <si>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</si>
  <si>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</si>
  <si>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</si>
  <si>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</si>
  <si>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</si>
  <si>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</si>
  <si>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</si>
  <si>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</si>
  <si>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</si>
  <si>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</si>
  <si>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</si>
  <si>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</si>
  <si>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</si>
  <si>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</si>
  <si>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</si>
  <si>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</si>
  <si>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</si>
  <si>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</si>
  <si>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</si>
  <si>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</si>
  <si>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</si>
  <si>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</si>
  <si>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</si>
  <si>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</si>
  <si>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</si>
  <si>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</si>
  <si>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</si>
  <si>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</si>
  <si>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</si>
  <si>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</si>
  <si>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</si>
  <si>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</si>
  <si>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</si>
  <si>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</si>
  <si>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</si>
  <si>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</si>
  <si>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</si>
  <si>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</si>
  <si>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</si>
  <si>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</si>
  <si>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</si>
  <si>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</si>
  <si>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</si>
  <si>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</si>
  <si>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</si>
  <si>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</si>
  <si>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</si>
  <si>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</si>
  <si>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</si>
  <si>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</si>
  <si>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</si>
  <si>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</si>
  <si>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</si>
  <si>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</si>
  <si>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</si>
  <si>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</si>
  <si>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</si>
  <si>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</si>
  <si>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</si>
  <si>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</si>
  <si>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</si>
  <si>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</si>
  <si>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</si>
  <si>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</si>
  <si>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</si>
  <si>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</si>
  <si>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</si>
  <si>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</si>
  <si>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</si>
  <si>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</si>
  <si>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</si>
  <si>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</si>
  <si>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</si>
  <si>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</si>
  <si>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</si>
  <si>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</si>
  <si>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</si>
  <si>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</si>
  <si>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</si>
  <si>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</si>
  <si>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</si>
  <si>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</si>
  <si>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</si>
  <si>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</si>
  <si>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</si>
  <si>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</si>
  <si>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</si>
  <si>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</si>
  <si>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</si>
  <si>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</si>
  <si>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</si>
  <si>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</si>
  <si>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</si>
  <si>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</si>
  <si>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</si>
  <si>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</si>
  <si>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</si>
  <si>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</si>
  <si>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</si>
  <si>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</si>
  <si>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</si>
  <si>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</si>
  <si>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</si>
  <si>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</si>
  <si>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</si>
  <si>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</si>
  <si>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</si>
  <si>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</si>
  <si>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</si>
  <si>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</si>
  <si>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</si>
  <si>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</si>
  <si>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</si>
  <si>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</si>
  <si>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</si>
  <si>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</si>
  <si>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</si>
  <si>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</si>
  <si>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</si>
  <si>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</si>
  <si>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</si>
  <si>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</si>
  <si>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</si>
  <si>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</si>
  <si>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</si>
  <si>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</si>
  <si>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</si>
  <si>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</si>
  <si>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</si>
  <si>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</si>
  <si>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</si>
  <si>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</si>
  <si>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</si>
  <si>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</si>
  <si>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</si>
  <si>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</si>
  <si>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</si>
  <si>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</si>
  <si>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</si>
  <si>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</si>
  <si>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</si>
  <si>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</si>
  <si>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</si>
  <si>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</si>
  <si>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</si>
  <si>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</si>
  <si>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</si>
  <si>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</si>
  <si>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</si>
  <si>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</si>
  <si>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</si>
  <si>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</si>
  <si>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</si>
  <si>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</si>
  <si>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</si>
  <si>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</si>
  <si>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</si>
  <si>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</si>
  <si>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</si>
  <si>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</si>
  <si>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</si>
  <si>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</si>
  <si>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</si>
  <si>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</si>
  <si>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</si>
  <si>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</si>
  <si>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</si>
  <si>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</si>
  <si>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</si>
  <si>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</si>
  <si>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</si>
  <si>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</si>
  <si>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</si>
  <si>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</si>
  <si>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</si>
  <si>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</si>
  <si>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</si>
  <si>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</si>
  <si>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</si>
  <si>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</si>
  <si>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</si>
  <si>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</si>
  <si>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</si>
  <si>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</si>
  <si>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</si>
  <si>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</si>
  <si>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</si>
  <si>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</si>
  <si>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</si>
  <si>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</si>
  <si>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</si>
  <si>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</si>
  <si>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</si>
  <si>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</si>
  <si>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</si>
  <si>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</si>
  <si>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</si>
  <si>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</si>
  <si>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</si>
  <si>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</si>
  <si>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</si>
  <si>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</si>
  <si>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</si>
  <si>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</si>
  <si>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</si>
  <si>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</si>
  <si>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</si>
  <si>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</si>
  <si>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</si>
  <si>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</si>
  <si>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</si>
  <si>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</si>
  <si>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</si>
  <si>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</si>
  <si>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</si>
  <si>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</si>
  <si>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</si>
  <si>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</si>
  <si>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</si>
  <si>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</si>
  <si>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</si>
  <si>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</si>
  <si>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</si>
  <si>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</si>
  <si>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</si>
  <si>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</si>
  <si>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</si>
  <si>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</si>
  <si>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</si>
  <si>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</si>
  <si>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</si>
  <si>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</si>
  <si>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</si>
  <si>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</si>
  <si>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</si>
  <si>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</si>
  <si>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</si>
  <si>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</si>
  <si>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</si>
  <si>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</si>
  <si>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</si>
  <si>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</si>
  <si>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</si>
  <si>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</si>
  <si>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</si>
  <si>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</si>
  <si>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</si>
  <si>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</si>
  <si>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</si>
  <si>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</si>
  <si>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</si>
  <si>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</si>
  <si>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</si>
  <si>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</si>
  <si>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</si>
  <si>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</si>
  <si>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</si>
  <si>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</si>
  <si>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</si>
  <si>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</si>
  <si>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</si>
  <si>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</si>
  <si>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</si>
  <si>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</si>
  <si>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</si>
  <si>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</si>
  <si>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</si>
  <si>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</si>
  <si>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</si>
  <si>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</si>
  <si>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</si>
  <si>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</si>
  <si>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</si>
  <si>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</si>
  <si>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</si>
  <si>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</si>
  <si>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</si>
  <si>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</si>
  <si>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</si>
  <si>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</si>
  <si>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</si>
  <si>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</si>
  <si>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</si>
  <si>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</si>
  <si>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</si>
  <si>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</si>
  <si>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</si>
  <si>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</si>
  <si>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</si>
  <si>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</si>
  <si>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</si>
  <si>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</si>
  <si>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</si>
  <si>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</si>
  <si>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</si>
  <si>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</si>
  <si>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</si>
  <si>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</si>
  <si>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</si>
  <si>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</si>
  <si>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</si>
  <si>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</si>
  <si>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</si>
  <si>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</si>
  <si>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</si>
  <si>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</si>
  <si>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</si>
  <si>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</si>
  <si>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</si>
  <si>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</si>
  <si>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</si>
  <si>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</si>
  <si>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</si>
  <si>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</si>
  <si>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</si>
  <si>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</si>
  <si>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</si>
  <si>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</si>
  <si>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</si>
  <si>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</si>
  <si>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</si>
  <si>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</si>
  <si>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</si>
  <si>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</si>
  <si>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</si>
  <si>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</si>
  <si>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</si>
  <si>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</si>
  <si>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</si>
  <si>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</si>
  <si>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</si>
  <si>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</si>
  <si>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</si>
  <si>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</si>
  <si>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</si>
  <si>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</si>
  <si>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</si>
  <si>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</si>
  <si>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</si>
  <si>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</si>
  <si>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</si>
  <si>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</si>
  <si>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</si>
  <si>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</si>
  <si>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</si>
  <si>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</si>
  <si>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</si>
  <si>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</si>
  <si>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</si>
  <si>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</si>
  <si>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</si>
  <si>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</si>
  <si>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</si>
  <si>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</si>
  <si>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</si>
  <si>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</si>
  <si>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</si>
  <si>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</si>
  <si>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</si>
  <si>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</si>
  <si>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</si>
  <si>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</si>
  <si>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</si>
  <si>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</si>
  <si>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</si>
  <si>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</si>
  <si>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</si>
  <si>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</si>
  <si>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</si>
  <si>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</si>
  <si>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</si>
  <si>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</si>
  <si>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</si>
  <si>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</si>
  <si>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</si>
  <si>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</si>
  <si>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</si>
  <si>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</si>
  <si>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</si>
  <si>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</si>
  <si>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</si>
  <si>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</si>
  <si>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</si>
  <si>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</si>
  <si>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</si>
  <si>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</si>
  <si>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</si>
  <si>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</si>
  <si>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</si>
  <si>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</si>
  <si>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</si>
  <si>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</si>
  <si>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</si>
  <si>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</si>
  <si>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</si>
  <si>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</si>
  <si>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</si>
  <si>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</si>
  <si>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</si>
  <si>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</si>
  <si>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</si>
  <si>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</si>
  <si>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</si>
  <si>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</si>
  <si>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</si>
  <si>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</si>
  <si>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</si>
  <si>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</si>
  <si>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</si>
  <si>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</si>
  <si>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</si>
  <si>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</si>
  <si>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</si>
  <si>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</si>
  <si>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</si>
  <si>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</si>
  <si>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</si>
  <si>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</si>
  <si>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</si>
  <si>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</si>
  <si>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</si>
  <si>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</si>
  <si>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</si>
  <si>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</si>
  <si>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</si>
  <si>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</si>
  <si>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</si>
  <si>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</si>
  <si>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</si>
  <si>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</si>
  <si>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</si>
  <si>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</si>
  <si>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</si>
  <si>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</si>
  <si>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</si>
  <si>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</si>
  <si>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</si>
  <si>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</si>
  <si>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</si>
  <si>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</si>
  <si>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</si>
  <si>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</si>
  <si>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</si>
  <si>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</si>
  <si>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</si>
  <si>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</si>
  <si>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</si>
  <si>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</si>
  <si>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</si>
  <si>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</si>
  <si>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</si>
  <si>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</si>
  <si>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</si>
  <si>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</si>
  <si>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</si>
  <si>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</si>
  <si>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</si>
  <si>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</si>
  <si>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</si>
  <si>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</si>
  <si>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</si>
  <si>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</si>
  <si>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</si>
  <si>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</si>
  <si>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</si>
  <si>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</si>
  <si>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</si>
  <si>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</si>
  <si>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</si>
  <si>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</si>
  <si>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</si>
  <si>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</si>
  <si>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</si>
  <si>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</si>
  <si>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</si>
  <si>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</si>
  <si>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</si>
  <si>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</si>
  <si>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</si>
  <si>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</si>
  <si>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</si>
  <si>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</si>
  <si>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</si>
  <si>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</si>
  <si>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</si>
  <si>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</si>
  <si>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</si>
  <si>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</si>
  <si>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</si>
  <si>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</si>
  <si>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</si>
  <si>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</si>
  <si>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</si>
  <si>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</si>
  <si>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</si>
  <si>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</si>
  <si>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</si>
  <si>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</si>
  <si>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</si>
  <si>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</si>
  <si>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</si>
  <si>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</si>
  <si>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</si>
  <si>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</si>
  <si>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</si>
  <si>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</si>
  <si>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</si>
  <si>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</si>
  <si>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</si>
  <si>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</si>
  <si>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</si>
  <si>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</si>
  <si>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</si>
  <si>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</si>
  <si>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</si>
  <si>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</si>
  <si>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</si>
  <si>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</si>
  <si>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</si>
  <si>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</si>
  <si>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</si>
  <si>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</si>
  <si>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</si>
  <si>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</si>
  <si>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</si>
  <si>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</si>
  <si>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</si>
  <si>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</si>
  <si>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</si>
  <si>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</si>
  <si>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</si>
  <si>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</si>
  <si>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</si>
  <si>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</si>
  <si>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</si>
  <si>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</si>
  <si>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</si>
  <si>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</si>
  <si>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</si>
  <si>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</si>
  <si>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</si>
  <si>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</si>
  <si>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</si>
  <si>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</si>
  <si>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</si>
  <si>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</si>
  <si>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</si>
  <si>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</si>
  <si>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</si>
  <si>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</si>
  <si>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</si>
  <si>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</si>
  <si>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</si>
  <si>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</si>
  <si>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</si>
  <si>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</si>
  <si>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</si>
  <si>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</si>
  <si>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</si>
  <si>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</si>
  <si>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</si>
  <si>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</si>
  <si>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</si>
  <si>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</si>
  <si>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</si>
  <si>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</si>
  <si>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</si>
  <si>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</si>
  <si>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</si>
  <si>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</si>
  <si>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</si>
  <si>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</si>
  <si>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</si>
  <si>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</si>
  <si>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</si>
  <si>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</si>
  <si>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</si>
  <si>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</si>
  <si>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</si>
  <si>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</si>
  <si>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</si>
  <si>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</si>
  <si>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</si>
  <si>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</si>
  <si>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</si>
  <si>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</si>
  <si>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</si>
  <si>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</si>
  <si>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</si>
  <si>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</si>
  <si>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</si>
  <si>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</si>
  <si>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</si>
  <si>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</si>
  <si>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</si>
  <si>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</si>
  <si>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</si>
  <si>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</si>
  <si>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</si>
  <si>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</si>
  <si>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</si>
  <si>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</si>
  <si>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</si>
  <si>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</si>
  <si>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</si>
  <si>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</si>
  <si>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</si>
  <si>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</si>
  <si>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</si>
  <si>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</si>
  <si>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</si>
  <si>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</si>
  <si>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</si>
  <si>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</si>
  <si>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</si>
  <si>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</si>
  <si>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</si>
  <si>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</si>
  <si>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</si>
  <si>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</si>
  <si>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</si>
  <si>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</si>
  <si>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</si>
  <si>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</si>
  <si>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</si>
  <si>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</si>
  <si>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</si>
  <si>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</si>
  <si>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</si>
  <si>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</si>
  <si>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</si>
  <si>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</si>
  <si>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</si>
  <si>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</si>
  <si>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</si>
  <si>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</si>
  <si>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</si>
  <si>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</si>
  <si>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</si>
  <si>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</si>
  <si>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</si>
  <si>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</si>
  <si>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</si>
  <si>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</si>
  <si>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</si>
  <si>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</si>
  <si>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</si>
  <si>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</si>
  <si>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</si>
  <si>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</si>
  <si>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</si>
  <si>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</si>
  <si>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</si>
  <si>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</si>
  <si>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</si>
  <si>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</si>
  <si>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</si>
  <si>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</si>
  <si>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</si>
  <si>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</si>
  <si>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</si>
  <si>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</si>
  <si>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</si>
  <si>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</si>
  <si>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</si>
  <si>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</si>
  <si>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</si>
  <si>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</si>
  <si>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</si>
  <si>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</si>
  <si>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</si>
  <si>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</si>
  <si>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</si>
  <si>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</si>
  <si>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</si>
  <si>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</si>
  <si>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</si>
  <si>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</si>
  <si>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</si>
  <si>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</si>
  <si>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</si>
  <si>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</si>
  <si>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</si>
  <si>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</si>
  <si>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</si>
  <si>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</si>
  <si>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</si>
  <si>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</si>
  <si>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</si>
  <si>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</si>
  <si>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</si>
  <si>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</si>
  <si>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</si>
  <si>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</si>
  <si>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</si>
  <si>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</si>
  <si>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</si>
  <si>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</si>
  <si>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</si>
  <si>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</si>
  <si>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</si>
  <si>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</si>
  <si>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</si>
  <si>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</si>
  <si>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</si>
  <si>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</si>
  <si>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</si>
  <si>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</si>
  <si>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</si>
  <si>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</si>
  <si>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</si>
  <si>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</si>
  <si>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</si>
  <si>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</si>
  <si>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</si>
  <si>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</si>
  <si>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</si>
  <si>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</si>
  <si>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</si>
  <si>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</si>
  <si>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</si>
  <si>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</si>
  <si>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</si>
  <si>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</si>
  <si>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</si>
  <si>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</si>
  <si>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</si>
  <si>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</si>
  <si>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</si>
  <si>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</si>
  <si>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</si>
  <si>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</si>
  <si>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</si>
  <si>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</si>
  <si>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</si>
  <si>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</si>
  <si>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</si>
  <si>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</si>
  <si>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</si>
  <si>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</si>
  <si>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</si>
  <si>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</si>
  <si>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</si>
  <si>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</si>
  <si>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</si>
  <si>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</si>
  <si>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</si>
  <si>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</si>
  <si>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</si>
  <si>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</si>
  <si>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</si>
  <si>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</si>
  <si>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</si>
  <si>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</si>
  <si>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</si>
  <si>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</si>
  <si>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</si>
  <si>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</si>
  <si>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</si>
  <si>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</si>
  <si>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</si>
  <si>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</si>
  <si>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</si>
  <si>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</si>
  <si>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</si>
  <si>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</si>
  <si>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</si>
  <si>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</si>
  <si>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</si>
  <si>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</si>
  <si>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</si>
  <si>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</si>
  <si>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</si>
  <si>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</si>
  <si>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</si>
  <si>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</si>
  <si>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</si>
  <si>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</si>
  <si>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</si>
  <si>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</si>
  <si>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</si>
  <si>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</si>
  <si>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</si>
  <si>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</si>
  <si>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</si>
  <si>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</si>
  <si>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</si>
  <si>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</si>
  <si>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</si>
  <si>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</si>
  <si>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</si>
  <si>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</si>
  <si>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</si>
  <si>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</si>
  <si>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</si>
  <si>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</si>
  <si>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</si>
  <si>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</si>
  <si>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</si>
  <si>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</si>
  <si>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</si>
  <si>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</si>
  <si>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</si>
  <si>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</si>
  <si>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</si>
  <si>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</si>
  <si>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</si>
  <si>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</si>
  <si>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</si>
  <si>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</si>
  <si>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</si>
  <si>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</si>
  <si>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</si>
  <si>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</si>
  <si>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</si>
  <si>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</si>
  <si>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</si>
  <si>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</si>
  <si>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</si>
  <si>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</si>
  <si>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</si>
  <si>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</si>
  <si>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</si>
  <si>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</si>
  <si>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</si>
  <si>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</si>
  <si>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</si>
  <si>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</si>
  <si>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</si>
  <si>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</si>
  <si>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</si>
  <si>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</si>
  <si>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</si>
  <si>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</si>
  <si>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</si>
  <si>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</si>
  <si>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</si>
  <si>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</si>
  <si>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</si>
  <si>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</si>
  <si>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</si>
  <si>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</si>
  <si>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</si>
  <si>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</si>
  <si>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</si>
  <si>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</si>
  <si>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</si>
  <si>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</si>
  <si>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</si>
  <si>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</si>
  <si>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</si>
  <si>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</si>
  <si>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</si>
  <si>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</si>
  <si>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</si>
  <si>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</si>
  <si>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</si>
  <si>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</si>
  <si>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</si>
  <si>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</si>
  <si>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</si>
  <si>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</si>
  <si>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</si>
  <si>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</si>
  <si>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</si>
  <si>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</si>
  <si>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</si>
  <si>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</si>
  <si>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</si>
  <si>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</si>
  <si>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</si>
  <si>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</si>
  <si>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</si>
  <si>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</si>
  <si>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</si>
  <si>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</si>
  <si>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</si>
  <si>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</si>
  <si>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</si>
  <si>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</si>
  <si>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</si>
  <si>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</si>
  <si>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</si>
  <si>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</si>
  <si>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</si>
  <si>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</si>
  <si>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</si>
  <si>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</si>
  <si>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</si>
  <si>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</si>
  <si>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</si>
  <si>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</si>
  <si>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</si>
  <si>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</si>
  <si>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</si>
  <si>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</si>
  <si>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</si>
  <si>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</si>
  <si>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</si>
  <si>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</si>
  <si>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</si>
  <si>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</si>
  <si>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</si>
  <si>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</si>
  <si>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</si>
  <si>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</si>
  <si>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</si>
  <si>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</si>
  <si>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</si>
  <si>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</si>
  <si>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</si>
  <si>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</si>
  <si>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</si>
  <si>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</si>
  <si>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</si>
  <si>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</si>
  <si>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</si>
  <si>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</si>
  <si>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</si>
  <si>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</si>
  <si>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</si>
  <si>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</si>
  <si>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</si>
  <si>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</si>
  <si>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</si>
  <si>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</si>
  <si>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</si>
  <si>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</si>
  <si>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</si>
  <si>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</si>
  <si>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</si>
  <si>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</si>
  <si>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</si>
  <si>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</si>
  <si>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</si>
  <si>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</si>
  <si>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</si>
  <si>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</si>
  <si>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</si>
  <si>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</si>
  <si>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</si>
  <si>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</si>
  <si>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</si>
  <si>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</si>
  <si>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</si>
  <si>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</si>
  <si>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</si>
  <si>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</si>
  <si>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</si>
  <si>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</si>
  <si>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</si>
  <si>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</si>
  <si>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</si>
  <si>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</si>
  <si>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</si>
  <si>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</si>
  <si>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</si>
  <si>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</si>
  <si>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</si>
  <si>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</si>
  <si>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</si>
  <si>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</si>
  <si>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</si>
  <si>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</si>
  <si>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</si>
  <si>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</si>
  <si>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</si>
  <si>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</si>
  <si>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</si>
  <si>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</si>
  <si>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</si>
  <si>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</si>
  <si>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</si>
  <si>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</si>
  <si>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</si>
  <si>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</si>
  <si>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</si>
  <si>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</si>
  <si>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</si>
  <si>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</si>
  <si>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</si>
  <si>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</si>
  <si>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</si>
  <si>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</si>
  <si>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</si>
  <si>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</si>
  <si>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</si>
  <si>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</si>
  <si>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</si>
  <si>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</si>
  <si>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</si>
  <si>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</si>
  <si>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</si>
  <si>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</si>
  <si>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</si>
  <si>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</si>
  <si>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</si>
  <si>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</si>
  <si>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</si>
  <si>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</si>
  <si>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</si>
  <si>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</si>
  <si>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</si>
  <si>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</si>
  <si>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</si>
  <si>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</si>
  <si>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</si>
  <si>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</si>
  <si>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</si>
  <si>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</si>
  <si>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</si>
  <si>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</si>
  <si>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</si>
  <si>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</si>
  <si>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</si>
  <si>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</si>
  <si>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</si>
  <si>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</si>
  <si>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</si>
  <si>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</si>
  <si>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</si>
  <si>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</si>
  <si>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</si>
  <si>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</si>
  <si>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</si>
  <si>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</si>
  <si>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</si>
  <si>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</si>
  <si>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</si>
  <si>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</si>
  <si>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</si>
  <si>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</si>
  <si>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</si>
  <si>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</si>
  <si>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</si>
  <si>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</si>
  <si>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</si>
  <si>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</si>
  <si>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</si>
  <si>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</si>
  <si>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</si>
  <si>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</si>
  <si>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</si>
  <si>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</si>
  <si>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</si>
  <si>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</si>
  <si>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</si>
  <si>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</si>
  <si>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</si>
  <si>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</si>
  <si>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</si>
  <si>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</si>
  <si>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</si>
  <si>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</si>
  <si>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</si>
  <si>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</si>
  <si>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</si>
  <si>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</si>
  <si>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</si>
  <si>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</si>
  <si>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</si>
  <si>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</si>
  <si>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</si>
  <si>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</si>
  <si>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</si>
  <si>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</si>
  <si>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</si>
  <si>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</si>
  <si>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</si>
  <si>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</si>
  <si>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</si>
  <si>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</si>
  <si>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</si>
  <si>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</si>
  <si>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</si>
  <si>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</si>
  <si>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</si>
  <si>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</si>
  <si>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</si>
  <si>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</si>
  <si>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</si>
  <si>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</si>
  <si>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</si>
  <si>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</si>
  <si>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</si>
  <si>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</si>
  <si>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</si>
  <si>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</si>
  <si>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</si>
  <si>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</si>
  <si>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</si>
  <si>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</si>
  <si>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</si>
  <si>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</si>
  <si>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</si>
  <si>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</si>
  <si>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</si>
  <si>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</si>
  <si>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</si>
  <si>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</si>
  <si>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</si>
  <si>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</si>
  <si>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</si>
  <si>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</si>
  <si>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</si>
  <si>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</si>
  <si>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</si>
  <si>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</si>
  <si>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</si>
  <si>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</si>
  <si>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</si>
  <si>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</si>
  <si>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</si>
  <si>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</si>
  <si>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</si>
  <si>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</si>
  <si>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</si>
  <si>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</si>
  <si>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</si>
  <si>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</si>
  <si>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</si>
  <si>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</si>
  <si>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</si>
  <si>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</si>
  <si>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</si>
  <si>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</si>
  <si>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</si>
  <si>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</si>
  <si>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</si>
  <si>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</si>
  <si>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</si>
  <si>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</si>
  <si>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</si>
  <si>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</si>
  <si>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</si>
  <si>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</si>
  <si>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</si>
  <si>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</si>
  <si>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</si>
  <si>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</si>
  <si>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</si>
  <si>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</si>
  <si>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</si>
  <si>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</si>
  <si>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</si>
  <si>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</si>
  <si>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</si>
  <si>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</si>
  <si>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</si>
  <si>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</si>
  <si>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</si>
  <si>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</si>
  <si>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</si>
  <si>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</si>
  <si>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</si>
  <si>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</si>
  <si>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</si>
  <si>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</si>
  <si>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</si>
  <si>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</si>
  <si>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</si>
  <si>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</si>
  <si>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</si>
  <si>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</si>
  <si>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</si>
  <si>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</si>
  <si>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</si>
  <si>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</si>
  <si>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</si>
  <si>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</si>
  <si>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</si>
  <si>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</si>
  <si>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</si>
  <si>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</si>
  <si>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</si>
  <si>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</si>
  <si>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</si>
  <si>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</si>
  <si>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</si>
  <si>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</si>
  <si>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</si>
  <si>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</si>
  <si>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</si>
  <si>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</si>
  <si>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</si>
  <si>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</si>
  <si>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</si>
  <si>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</si>
  <si>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</si>
  <si>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</si>
  <si>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</si>
  <si>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</si>
  <si>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</si>
  <si>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</si>
  <si>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</si>
  <si>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</si>
  <si>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</si>
  <si>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</si>
  <si>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</si>
  <si>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</si>
  <si>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</si>
  <si>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</si>
  <si>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</si>
  <si>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</si>
  <si>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</si>
  <si>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</si>
  <si>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</si>
  <si>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</si>
  <si>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</si>
  <si>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</si>
  <si>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</si>
  <si>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</si>
  <si>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</si>
  <si>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</si>
  <si>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</si>
  <si>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</si>
  <si>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</si>
  <si>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</si>
  <si>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</si>
  <si>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</si>
  <si>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</si>
  <si>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</si>
  <si>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</si>
  <si>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</si>
  <si>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</si>
  <si>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</si>
  <si>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</si>
  <si>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</si>
  <si>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</si>
  <si>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</si>
  <si>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</si>
  <si>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</si>
  <si>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</si>
  <si>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</si>
  <si>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</si>
  <si>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</si>
  <si>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</si>
  <si>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</si>
  <si>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</si>
  <si>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</si>
  <si>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</si>
  <si>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</si>
  <si>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</si>
  <si>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</si>
  <si>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</si>
  <si>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</si>
  <si>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</si>
  <si>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</si>
  <si>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</si>
  <si>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</si>
  <si>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</si>
  <si>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</si>
  <si>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</si>
  <si>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</si>
  <si>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</si>
  <si>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</si>
  <si>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</si>
  <si>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</si>
  <si>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</si>
  <si>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</si>
  <si>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</si>
  <si>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</si>
  <si>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</si>
  <si>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</si>
  <si>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</si>
  <si>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</si>
  <si>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</si>
  <si>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</si>
  <si>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</si>
  <si>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</si>
  <si>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</si>
  <si>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</si>
  <si>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</si>
  <si>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</si>
  <si>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</si>
  <si>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</si>
  <si>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</si>
  <si>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</si>
  <si>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</si>
  <si>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</si>
  <si>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</si>
  <si>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</si>
  <si>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</si>
  <si>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</si>
  <si>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</si>
  <si>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</si>
  <si>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</si>
  <si>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</si>
  <si>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</si>
  <si>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</si>
  <si>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</si>
  <si>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</si>
  <si>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</si>
  <si>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</si>
  <si>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</si>
  <si>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</si>
  <si>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</si>
  <si>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</si>
  <si>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</si>
  <si>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</si>
  <si>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</si>
  <si>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</si>
  <si>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</si>
  <si>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</si>
  <si>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</si>
  <si>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</si>
  <si>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</si>
  <si>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</si>
  <si>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</si>
  <si>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</si>
  <si>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</si>
  <si>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</si>
  <si>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</si>
  <si>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</si>
  <si>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</si>
  <si>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</si>
  <si>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</si>
  <si>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</si>
  <si>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</si>
  <si>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</si>
  <si>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</si>
  <si>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</si>
  <si>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</si>
  <si>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</si>
  <si>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</si>
  <si>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</si>
  <si>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</si>
  <si>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</si>
  <si>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</si>
  <si>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</si>
  <si>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</si>
  <si>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</si>
  <si>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</si>
  <si>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</si>
  <si>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</si>
  <si>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</si>
  <si>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</si>
  <si>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</si>
  <si>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</si>
  <si>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</si>
  <si>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</si>
  <si>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</si>
  <si>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</si>
  <si>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</si>
  <si>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</si>
  <si>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</si>
  <si>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</si>
  <si>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</si>
  <si>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</si>
  <si>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</si>
  <si>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</si>
  <si>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</si>
  <si>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</si>
  <si>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</si>
  <si>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</si>
  <si>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</si>
  <si>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</si>
  <si>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</si>
  <si>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</si>
  <si>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</si>
  <si>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</si>
  <si>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</si>
  <si>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</si>
  <si>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</si>
  <si>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</si>
  <si>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</si>
  <si>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</si>
  <si>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</si>
  <si>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</si>
  <si>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</si>
  <si>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</si>
  <si>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</si>
  <si>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</si>
  <si>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</si>
  <si>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</si>
  <si>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</si>
  <si>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</si>
  <si>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</si>
  <si>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</si>
  <si>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</si>
  <si>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</si>
  <si>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</si>
  <si>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</si>
  <si>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</si>
  <si>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</si>
  <si>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</si>
  <si>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</si>
  <si>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</si>
  <si>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</si>
  <si>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</si>
  <si>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</si>
  <si>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</si>
  <si>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</si>
  <si>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</si>
  <si>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</si>
  <si>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</si>
  <si>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</si>
  <si>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</si>
  <si>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</si>
  <si>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</si>
  <si>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</si>
  <si>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</si>
  <si>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</si>
  <si>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</si>
  <si>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</si>
  <si>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</si>
  <si>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</si>
  <si>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</si>
  <si>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</si>
  <si>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</si>
  <si>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</si>
  <si>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</si>
  <si>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</si>
  <si>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</si>
  <si>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</si>
  <si>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</si>
  <si>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</si>
  <si>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</si>
  <si>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</si>
  <si>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</si>
  <si>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</si>
  <si>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</si>
  <si>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</si>
  <si>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</si>
  <si>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</si>
  <si>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</si>
  <si>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</si>
  <si>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</si>
  <si>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</si>
  <si>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</si>
  <si>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</si>
  <si>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</si>
  <si>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</si>
  <si>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</si>
  <si>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</si>
  <si>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</si>
  <si>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</si>
  <si>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</si>
  <si>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</si>
  <si>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</si>
  <si>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</si>
  <si>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</si>
  <si>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</si>
  <si>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</si>
  <si>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</si>
  <si>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</si>
  <si>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</si>
  <si>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</si>
  <si>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</si>
  <si>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</si>
  <si>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</si>
  <si>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</si>
  <si>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</si>
  <si>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</si>
  <si>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</si>
  <si>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</si>
  <si>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</si>
  <si>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</si>
  <si>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</si>
  <si>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</si>
  <si>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</si>
  <si>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</si>
  <si>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</si>
  <si>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</si>
  <si>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</si>
  <si>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</si>
  <si>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</si>
  <si>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</si>
  <si>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</si>
  <si>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</si>
  <si>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</si>
  <si>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</si>
  <si>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</si>
  <si>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</si>
  <si>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</si>
  <si>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</si>
  <si>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</si>
  <si>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</si>
  <si>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</si>
  <si>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</si>
  <si>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</si>
  <si>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</si>
  <si>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</si>
  <si>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</si>
  <si>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</si>
  <si>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</si>
  <si>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</si>
  <si>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</si>
  <si>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</si>
  <si>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</si>
  <si>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</si>
  <si>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</si>
  <si>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</si>
  <si>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</si>
  <si>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</si>
  <si>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</si>
  <si>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</si>
  <si>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</si>
  <si>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</si>
  <si>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</si>
  <si>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</si>
  <si>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</si>
  <si>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</si>
  <si>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</si>
  <si>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</si>
  <si>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</si>
  <si>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</si>
  <si>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</si>
  <si>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</si>
  <si>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</si>
  <si>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</si>
  <si>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</si>
  <si>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</si>
  <si>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</si>
  <si>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</si>
  <si>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</si>
  <si>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</si>
  <si>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</si>
  <si>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</si>
  <si>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</si>
  <si>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</si>
  <si>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</si>
  <si>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</si>
  <si>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</si>
  <si>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</si>
  <si>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</si>
  <si>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</si>
  <si>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</si>
  <si>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</si>
  <si>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</si>
  <si>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</si>
  <si>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</si>
  <si>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</si>
  <si>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</si>
  <si>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</si>
  <si>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</si>
  <si>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</si>
  <si>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</si>
  <si>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</si>
  <si>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</si>
  <si>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</si>
  <si>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</si>
  <si>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</si>
  <si>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</si>
  <si>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</si>
  <si>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</si>
  <si>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</si>
  <si>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</si>
  <si>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</si>
  <si>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</si>
  <si>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</si>
  <si>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</si>
  <si>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</si>
  <si>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</si>
  <si>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</si>
  <si>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</si>
  <si>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</si>
  <si>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</si>
  <si>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</si>
  <si>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</si>
  <si>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</si>
  <si>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</si>
  <si>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</si>
  <si>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</si>
  <si>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</si>
  <si>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</si>
  <si>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</si>
  <si>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</si>
  <si>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</si>
  <si>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</si>
  <si>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</si>
  <si>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</si>
  <si>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</si>
  <si>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</si>
  <si>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</si>
  <si>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</si>
  <si>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</si>
  <si>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</si>
  <si>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</si>
  <si>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</si>
  <si>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</si>
  <si>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</si>
  <si>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</si>
  <si>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</si>
  <si>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</si>
  <si>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</si>
  <si>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</si>
  <si>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</si>
  <si>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</si>
  <si>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</si>
  <si>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</si>
  <si>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</si>
  <si>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</si>
  <si>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</si>
  <si>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</si>
  <si>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</si>
  <si>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</si>
  <si>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</si>
  <si>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</si>
  <si>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</si>
  <si>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</si>
  <si>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</si>
  <si>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</si>
  <si>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</si>
  <si>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</si>
  <si>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</si>
  <si>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</si>
  <si>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</si>
  <si>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</si>
  <si>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</si>
  <si>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</si>
  <si>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</si>
  <si>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</si>
  <si>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</si>
  <si>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</si>
  <si>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</si>
  <si>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</si>
  <si>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</si>
  <si>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</si>
  <si>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</si>
  <si>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</si>
  <si>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</si>
  <si>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</si>
  <si>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</si>
  <si>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</si>
  <si>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</si>
  <si>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</si>
  <si>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</si>
  <si>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</si>
  <si>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</si>
  <si>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</si>
  <si>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</si>
  <si>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</si>
  <si>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</si>
  <si>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</si>
  <si>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</si>
  <si>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</si>
  <si>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</si>
  <si>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</si>
  <si>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</si>
  <si>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</si>
  <si>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</si>
  <si>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</si>
  <si>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</si>
  <si>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</si>
  <si>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</si>
  <si>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</si>
  <si>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</si>
  <si>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</si>
  <si>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</si>
  <si>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</si>
  <si>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</si>
  <si>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</si>
  <si>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</si>
  <si>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</si>
  <si>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</si>
  <si>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</si>
  <si>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</si>
  <si>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</si>
  <si>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</si>
  <si>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</si>
  <si>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</si>
  <si>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</si>
  <si>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</si>
  <si>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</si>
  <si>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</si>
  <si>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</si>
  <si>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</si>
  <si>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</si>
  <si>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</si>
  <si>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</si>
  <si>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</si>
  <si>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</si>
  <si>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</si>
  <si>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</si>
  <si>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</si>
  <si>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</si>
  <si>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</si>
  <si>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</si>
  <si>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</si>
  <si>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</si>
  <si>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</si>
  <si>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</si>
  <si>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</si>
  <si>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</si>
  <si>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</si>
  <si>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</si>
  <si>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</si>
  <si>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</si>
  <si>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</si>
  <si>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</si>
  <si>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</si>
  <si>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</si>
  <si>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</si>
  <si>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</si>
  <si>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</si>
  <si>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</si>
  <si>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</si>
  <si>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</si>
  <si>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</si>
  <si>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</si>
  <si>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</si>
  <si>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</si>
  <si>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</si>
  <si>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</si>
  <si>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</si>
  <si>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</si>
  <si>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</si>
  <si>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</si>
  <si>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</si>
  <si>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</si>
  <si>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</si>
  <si>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</si>
  <si>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</si>
  <si>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</si>
  <si>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</si>
  <si>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</si>
  <si>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</si>
  <si>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</si>
  <si>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</si>
  <si>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</si>
  <si>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</si>
  <si>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</si>
  <si>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</si>
  <si>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</si>
  <si>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</si>
  <si>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</si>
  <si>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</si>
  <si>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</si>
  <si>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</si>
  <si>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</si>
  <si>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</si>
  <si>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</si>
  <si>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</si>
  <si>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</si>
  <si>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</si>
  <si>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</si>
  <si>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</si>
  <si>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</si>
  <si>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</si>
  <si>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</si>
  <si>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</si>
  <si>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</si>
  <si>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</si>
  <si>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</si>
  <si>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</si>
  <si>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</si>
  <si>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</si>
  <si>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</si>
  <si>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</si>
  <si>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</si>
  <si>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</si>
  <si>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</si>
  <si>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</si>
  <si>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</si>
  <si>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</si>
  <si>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</si>
  <si>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</si>
  <si>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</si>
  <si>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</si>
  <si>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</si>
  <si>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</si>
  <si>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</si>
  <si>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</si>
  <si>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</si>
  <si>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</si>
  <si>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</si>
  <si>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</si>
  <si>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</si>
  <si>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</si>
  <si>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</si>
  <si>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</si>
  <si>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</si>
  <si>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</si>
  <si>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</si>
  <si>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</si>
  <si>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</si>
  <si>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</si>
  <si>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</si>
  <si>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</si>
  <si>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</si>
  <si>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</si>
  <si>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</si>
  <si>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</si>
  <si>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</si>
  <si>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</si>
  <si>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</si>
  <si>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</si>
  <si>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</si>
  <si>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</si>
  <si>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</si>
  <si>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</si>
  <si>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</si>
  <si>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</si>
  <si>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</si>
  <si>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</si>
  <si>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</si>
  <si>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</si>
  <si>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</si>
  <si>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</si>
  <si>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</si>
  <si>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</si>
  <si>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</si>
  <si>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</si>
  <si>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</si>
  <si>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</si>
  <si>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</si>
  <si>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</si>
  <si>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</si>
  <si>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</si>
  <si>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</si>
  <si>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</si>
  <si>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</si>
  <si>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</si>
  <si>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</si>
  <si>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</si>
  <si>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</si>
  <si>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</si>
  <si>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</si>
  <si>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</si>
  <si>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</si>
  <si>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</si>
  <si>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</si>
  <si>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</si>
  <si>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</si>
  <si>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</si>
  <si>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</si>
  <si>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</si>
  <si>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</si>
  <si>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</si>
  <si>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</si>
  <si>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</si>
  <si>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</si>
  <si>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</si>
  <si>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</si>
  <si>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</si>
  <si>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</si>
  <si>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</si>
  <si>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</si>
  <si>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</si>
  <si>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</si>
  <si>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</si>
  <si>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</si>
  <si>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</si>
  <si>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</si>
  <si>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</si>
  <si>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</si>
  <si>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</si>
  <si>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</si>
  <si>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</si>
  <si>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</si>
  <si>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</si>
  <si>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</si>
  <si>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</si>
  <si>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</si>
  <si>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</si>
  <si>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</si>
  <si>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</si>
  <si>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</si>
  <si>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</si>
  <si>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</si>
  <si>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</si>
  <si>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</si>
  <si>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</si>
  <si>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</si>
  <si>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</si>
  <si>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</si>
  <si>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</si>
  <si>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</si>
  <si>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</si>
  <si>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</si>
  <si>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</si>
  <si>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</si>
  <si>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</si>
  <si>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</si>
  <si>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</si>
  <si>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</si>
  <si>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</si>
  <si>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</si>
  <si>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</si>
  <si>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</si>
  <si>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</si>
  <si>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</si>
  <si>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</si>
  <si>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</si>
  <si>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</si>
  <si>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</si>
  <si>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</si>
  <si>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</si>
  <si>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</si>
  <si>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</si>
  <si>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</si>
  <si>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</si>
  <si>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</si>
  <si>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</si>
  <si>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</si>
  <si>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</si>
  <si>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</si>
  <si>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</si>
  <si>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</si>
  <si>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</si>
  <si>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</si>
  <si>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</si>
  <si>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</si>
  <si>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</si>
  <si>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</si>
  <si>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</si>
  <si>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</si>
  <si>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</si>
  <si>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</si>
  <si>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</si>
  <si>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</si>
  <si>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</si>
  <si>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</si>
  <si>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</si>
  <si>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</si>
  <si>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</si>
  <si>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</si>
  <si>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</si>
  <si>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</si>
  <si>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</si>
  <si>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</si>
  <si>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</si>
  <si>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</si>
  <si>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</si>
  <si>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</si>
  <si>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</si>
  <si>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</si>
  <si>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</si>
  <si>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</si>
  <si>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</si>
  <si>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</si>
  <si>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</si>
  <si>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</si>
  <si>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</si>
  <si>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</si>
  <si>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</si>
  <si>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</si>
  <si>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</si>
  <si>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</si>
  <si>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</si>
  <si>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</si>
  <si>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</si>
  <si>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</si>
  <si>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</si>
  <si>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</si>
  <si>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</si>
  <si>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</si>
  <si>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</si>
  <si>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</si>
  <si>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</si>
  <si>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</si>
  <si>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</si>
  <si>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</si>
  <si>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</si>
  <si>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</si>
  <si>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</si>
  <si>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</si>
  <si>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</si>
  <si>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</si>
  <si>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</si>
  <si>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</si>
  <si>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</si>
  <si>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</si>
  <si>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</si>
  <si>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</si>
  <si>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</si>
  <si>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</si>
  <si>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</si>
  <si>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</si>
  <si>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</si>
  <si>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</si>
  <si>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</si>
  <si>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</si>
  <si>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</si>
  <si>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</si>
  <si>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</si>
  <si>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</si>
  <si>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</si>
  <si>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</si>
  <si>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</si>
  <si>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</si>
  <si>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</si>
  <si>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</si>
  <si>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</si>
  <si>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</si>
  <si>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</si>
  <si>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</si>
  <si>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</si>
  <si>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</si>
  <si>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</si>
  <si>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</si>
  <si>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</si>
  <si>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</si>
  <si>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</si>
  <si>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</si>
  <si>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</si>
  <si>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</si>
  <si>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</si>
  <si>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</si>
  <si>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</si>
  <si>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</si>
  <si>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</si>
  <si>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</si>
  <si>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</si>
  <si>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</si>
  <si>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</si>
  <si>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</si>
  <si>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</si>
  <si>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</si>
  <si>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</si>
  <si>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</si>
  <si>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</si>
  <si>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</si>
  <si>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</si>
  <si>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</si>
  <si>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</si>
  <si>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</si>
  <si>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</si>
  <si>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</si>
  <si>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</si>
  <si>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</si>
  <si>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</si>
  <si>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</si>
  <si>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</si>
  <si>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</si>
  <si>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</si>
  <si>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</si>
  <si>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</si>
  <si>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</si>
  <si>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</si>
  <si>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</si>
  <si>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</si>
  <si>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</si>
  <si>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</si>
  <si>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</si>
  <si>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</si>
  <si>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</si>
  <si>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</si>
  <si>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</si>
  <si>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</si>
  <si>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</si>
  <si>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</si>
  <si>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</si>
  <si>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</si>
  <si>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</si>
  <si>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</si>
  <si>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</si>
  <si>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</si>
  <si>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</si>
  <si>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</si>
  <si>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</si>
  <si>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</si>
  <si>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</si>
  <si>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</si>
  <si>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</si>
  <si>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</si>
  <si>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</si>
  <si>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</si>
  <si>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</si>
  <si>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</si>
  <si>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</si>
  <si>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</si>
  <si>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</si>
  <si>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</si>
  <si>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</si>
  <si>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</si>
  <si>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</si>
  <si>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</si>
  <si>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</si>
  <si>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</si>
  <si>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</si>
  <si>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</si>
  <si>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</si>
  <si>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</si>
  <si>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</si>
  <si>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</si>
  <si>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</si>
  <si>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</si>
  <si>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</si>
  <si>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</si>
  <si>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</si>
  <si>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</si>
  <si>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</si>
  <si>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</si>
  <si>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</si>
  <si>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</si>
  <si>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</si>
  <si>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</si>
  <si>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</si>
  <si>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</si>
  <si>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</si>
  <si>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</si>
  <si>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</si>
  <si>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</si>
  <si>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</si>
  <si>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</si>
  <si>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</si>
  <si>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</si>
  <si>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</si>
  <si>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</si>
  <si>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</si>
  <si>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</si>
  <si>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</si>
  <si>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</si>
  <si>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</si>
  <si>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</si>
  <si>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</si>
  <si>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</si>
  <si>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</si>
  <si>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</si>
  <si>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</si>
  <si>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</si>
  <si>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</si>
  <si>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</si>
  <si>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</si>
  <si>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</si>
  <si>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</si>
  <si>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</si>
  <si>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</si>
  <si>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</si>
  <si>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</si>
  <si>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</si>
  <si>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</si>
  <si>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</si>
  <si>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</si>
  <si>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</si>
  <si>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</si>
  <si>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</si>
  <si>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</si>
  <si>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</si>
  <si>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</si>
  <si>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</si>
  <si>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</si>
  <si>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</si>
  <si>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</si>
  <si>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</si>
  <si>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</si>
  <si>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</si>
  <si>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</si>
  <si>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</si>
  <si>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</si>
  <si>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</si>
  <si>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</si>
  <si>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</si>
  <si>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</si>
  <si>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</si>
  <si>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</si>
  <si>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</si>
  <si>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</si>
  <si>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</si>
  <si>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</si>
  <si>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</si>
  <si>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</si>
  <si>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</si>
  <si>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</si>
  <si>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</si>
  <si>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</si>
  <si>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</si>
  <si>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</si>
  <si>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</si>
  <si>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</si>
  <si>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</si>
  <si>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</si>
  <si>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</si>
  <si>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</si>
  <si>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</si>
  <si>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</si>
  <si>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</si>
  <si>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</si>
  <si>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</si>
  <si>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</si>
  <si>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</si>
  <si>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</si>
  <si>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</si>
  <si>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</si>
  <si>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</si>
  <si>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</si>
  <si>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</si>
  <si>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</si>
  <si>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</si>
  <si>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</si>
  <si>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</si>
  <si>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</si>
  <si>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</si>
  <si>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</si>
  <si>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</si>
  <si>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</si>
  <si>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</si>
  <si>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</si>
  <si>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</si>
  <si>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</si>
  <si>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</si>
  <si>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</si>
  <si>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</si>
  <si>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</si>
  <si>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</si>
  <si>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</si>
  <si>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</si>
  <si>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</si>
  <si>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</si>
  <si>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</si>
  <si>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</si>
  <si>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</si>
  <si>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</si>
  <si>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</si>
  <si>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</si>
  <si>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</si>
  <si>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</si>
  <si>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</si>
  <si>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</si>
  <si>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</si>
  <si>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</si>
  <si>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</si>
  <si>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</si>
  <si>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</si>
  <si>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</si>
  <si>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</si>
  <si>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</si>
  <si>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</si>
  <si>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</si>
  <si>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</si>
  <si>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</si>
  <si>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</si>
  <si>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</si>
  <si>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</si>
  <si>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</si>
  <si>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</si>
  <si>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</si>
  <si>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</si>
  <si>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</si>
  <si>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</si>
  <si>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</si>
  <si>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</si>
  <si>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</si>
  <si>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</si>
  <si>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</si>
  <si>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</si>
  <si>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</si>
  <si>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</si>
  <si>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</si>
  <si>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</si>
  <si>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</si>
  <si>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</si>
  <si>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</si>
  <si>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</si>
  <si>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</si>
  <si>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</si>
  <si>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</si>
  <si>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</si>
  <si>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</si>
  <si>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</si>
  <si>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</si>
  <si>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</si>
  <si>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</si>
  <si>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</si>
  <si>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</si>
  <si>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</si>
  <si>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</si>
  <si>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</si>
  <si>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</si>
  <si>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</si>
  <si>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</si>
  <si>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</si>
  <si>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</si>
  <si>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</si>
  <si>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</si>
  <si>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</si>
  <si>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</si>
  <si>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</si>
  <si>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</si>
  <si>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</si>
  <si>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</si>
  <si>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</si>
  <si>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</si>
  <si>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</si>
  <si>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</si>
  <si>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</si>
  <si>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</si>
  <si>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</si>
  <si>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</si>
  <si>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</si>
  <si>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</si>
  <si>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</si>
  <si>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</si>
  <si>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</si>
  <si>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</si>
  <si>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</si>
  <si>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</si>
  <si>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</si>
  <si>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</si>
  <si>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</si>
  <si>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</si>
  <si>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</si>
  <si>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</si>
  <si>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</si>
  <si>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</si>
  <si>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</si>
  <si>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</si>
  <si>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</si>
  <si>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</si>
  <si>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</si>
  <si>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</si>
  <si>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</si>
  <si>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</si>
  <si>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</si>
  <si>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</si>
  <si>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</si>
  <si>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</si>
  <si>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</si>
  <si>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</si>
  <si>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</si>
  <si>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</si>
  <si>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</si>
  <si>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</si>
  <si>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</si>
  <si>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</si>
  <si>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</si>
  <si>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</si>
  <si>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</si>
  <si>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</si>
  <si>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</si>
  <si>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</si>
  <si>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</si>
  <si>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</si>
  <si>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</si>
  <si>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</si>
  <si>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</si>
  <si>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</si>
  <si>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</si>
  <si>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</si>
  <si>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</si>
  <si>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</si>
  <si>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</si>
  <si>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</si>
  <si>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</si>
  <si>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</si>
  <si>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</si>
  <si>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</si>
  <si>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</si>
  <si>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</si>
  <si>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</si>
  <si>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</si>
  <si>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</si>
  <si>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</si>
  <si>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</si>
  <si>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</si>
  <si>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</si>
  <si>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</si>
  <si>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</si>
  <si>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</si>
  <si>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</si>
  <si>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</si>
  <si>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</si>
  <si>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</si>
  <si>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</si>
  <si>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</si>
  <si>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</si>
  <si>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</si>
  <si>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</si>
  <si>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</si>
  <si>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</si>
  <si>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</si>
  <si>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</si>
  <si>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</si>
  <si>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</si>
  <si>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</si>
  <si>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</si>
  <si>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</si>
  <si>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</si>
  <si>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</si>
  <si>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</si>
  <si>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</si>
  <si>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</si>
  <si>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</si>
  <si>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</si>
  <si>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</si>
  <si>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</si>
  <si>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</si>
  <si>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</si>
  <si>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</si>
  <si>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</si>
  <si>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</si>
  <si>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</si>
  <si>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</si>
  <si>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</si>
  <si>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</si>
  <si>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</si>
  <si>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</si>
  <si>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</si>
  <si>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</si>
  <si>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</si>
  <si>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</si>
  <si>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</si>
  <si>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</si>
  <si>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</si>
  <si>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</si>
  <si>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</si>
  <si>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</si>
  <si>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</si>
  <si>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</si>
  <si>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</si>
  <si>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</si>
  <si>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</si>
  <si>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</si>
  <si>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</si>
  <si>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</si>
  <si>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</si>
  <si>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</si>
  <si>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</si>
  <si>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</si>
  <si>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</si>
  <si>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</si>
  <si>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</si>
  <si>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</si>
  <si>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</si>
  <si>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</si>
  <si>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</si>
  <si>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</si>
  <si>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</si>
  <si>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</si>
  <si>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</si>
  <si>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</si>
  <si>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</si>
  <si>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</si>
  <si>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</si>
  <si>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</si>
  <si>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</si>
  <si>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</si>
  <si>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</si>
  <si>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</si>
  <si>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</si>
  <si>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</si>
  <si>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</si>
  <si>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</si>
  <si>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</si>
  <si>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</si>
  <si>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</si>
  <si>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</si>
  <si>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</si>
  <si>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</si>
  <si>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</si>
  <si>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</si>
  <si>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</si>
  <si>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</si>
  <si>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</si>
  <si>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</si>
  <si>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</si>
  <si>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</si>
  <si>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</si>
  <si>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</si>
  <si>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</si>
  <si>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</si>
  <si>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</si>
  <si>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</si>
  <si>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</si>
  <si>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</si>
  <si>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</si>
  <si>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</si>
  <si>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</si>
  <si>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</si>
  <si>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</si>
  <si>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</si>
  <si>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</si>
  <si>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</si>
  <si>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</si>
  <si>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</si>
  <si>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</si>
  <si>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</si>
  <si>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</si>
  <si>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</si>
  <si>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</si>
  <si>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</si>
  <si>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</si>
  <si>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</si>
  <si>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</si>
  <si>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</si>
  <si>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</si>
  <si>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</si>
  <si>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</si>
  <si>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</si>
  <si>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</si>
  <si>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</si>
  <si>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</si>
  <si>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</si>
  <si>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</si>
  <si>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</si>
  <si>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</si>
  <si>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</si>
  <si>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</si>
  <si>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</si>
  <si>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</si>
  <si>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</si>
  <si>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</si>
  <si>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</si>
  <si>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</si>
  <si>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</si>
  <si>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</si>
  <si>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</si>
  <si>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</si>
  <si>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</si>
  <si>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</si>
  <si>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</si>
  <si>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</si>
  <si>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</si>
  <si>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</si>
  <si>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</si>
  <si>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</si>
  <si>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</si>
  <si>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</si>
  <si>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</si>
  <si>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</si>
  <si>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</si>
  <si>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</si>
  <si>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</si>
  <si>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</si>
  <si>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</si>
  <si>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</si>
  <si>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</si>
  <si>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</si>
  <si>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</si>
  <si>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</si>
  <si>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</si>
  <si>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</si>
  <si>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</si>
  <si>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</si>
  <si>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</si>
  <si>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</si>
  <si>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</si>
  <si>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</si>
  <si>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</si>
  <si>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</si>
  <si>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</si>
  <si>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</si>
  <si>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</si>
  <si>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</si>
  <si>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</si>
  <si>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</si>
  <si>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</si>
  <si>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</si>
  <si>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</si>
  <si>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</si>
  <si>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</si>
  <si>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</si>
  <si>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</si>
  <si>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</si>
  <si>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</si>
  <si>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</si>
  <si>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</si>
  <si>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</si>
  <si>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</si>
  <si>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</si>
  <si>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</si>
  <si>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</si>
  <si>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</si>
  <si>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</si>
  <si>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</si>
  <si>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</si>
  <si>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</si>
  <si>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</si>
  <si>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</si>
  <si>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</si>
  <si>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</si>
  <si>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</si>
  <si>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</si>
  <si>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</si>
  <si>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</si>
  <si>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</si>
  <si>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</si>
  <si>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</si>
  <si>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</si>
  <si>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</si>
  <si>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</si>
  <si>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</si>
  <si>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</si>
  <si>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</si>
  <si>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</si>
  <si>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</si>
  <si>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</si>
  <si>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</si>
  <si>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</si>
  <si>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</si>
  <si>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</si>
  <si>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</si>
  <si>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</si>
  <si>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</si>
  <si>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</si>
  <si>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</si>
  <si>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</si>
  <si>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</si>
  <si>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</si>
  <si>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</si>
  <si>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</si>
  <si>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</si>
  <si>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</si>
  <si>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</si>
  <si>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</si>
  <si>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</si>
  <si>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</si>
  <si>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</si>
  <si>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</si>
  <si>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</si>
  <si>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</si>
  <si>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</si>
  <si>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</si>
  <si>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</si>
  <si>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</si>
  <si>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</si>
  <si>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</si>
  <si>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</si>
  <si>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</si>
  <si>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</si>
  <si>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</si>
  <si>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</si>
  <si>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</si>
  <si>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</si>
  <si>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</si>
  <si>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</si>
  <si>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</si>
  <si>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</si>
  <si>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</si>
  <si>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</si>
  <si>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</si>
  <si>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</si>
  <si>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</si>
  <si>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</si>
  <si>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</si>
  <si>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</si>
  <si>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</si>
  <si>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</si>
  <si>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</si>
  <si>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</si>
  <si>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</si>
  <si>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</si>
  <si>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</si>
  <si>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</si>
  <si>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</si>
  <si>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</si>
  <si>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</si>
  <si>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</si>
  <si>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</si>
  <si>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</si>
  <si>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</si>
  <si>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</si>
  <si>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</si>
  <si>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</si>
  <si>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</si>
  <si>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</si>
  <si>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</si>
  <si>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</si>
  <si>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</si>
  <si>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</si>
  <si>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</si>
  <si>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</si>
  <si>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</si>
  <si>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</si>
  <si>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</si>
  <si>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</si>
  <si>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</si>
  <si>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</si>
  <si>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</si>
  <si>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</si>
  <si>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</si>
  <si>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</si>
  <si>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</si>
  <si>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</si>
  <si>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</si>
  <si>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</si>
  <si>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</si>
  <si>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</si>
  <si>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</si>
  <si>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</si>
  <si>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</si>
  <si>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</si>
  <si>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</si>
  <si>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</si>
  <si>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</si>
  <si>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</si>
  <si>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</si>
  <si>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</si>
  <si>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</si>
  <si>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</si>
  <si>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</si>
  <si>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</si>
  <si>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</si>
  <si>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</si>
  <si>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</si>
  <si>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</si>
  <si>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</si>
  <si>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</si>
  <si>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</si>
  <si>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</si>
  <si>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</si>
  <si>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</si>
  <si>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</si>
  <si>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</si>
  <si>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</si>
  <si>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</si>
  <si>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</si>
  <si>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</si>
  <si>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</si>
  <si>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</si>
  <si>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</si>
  <si>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</si>
  <si>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</si>
  <si>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</si>
  <si>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</si>
  <si>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</si>
  <si>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</si>
  <si>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</si>
  <si>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</si>
  <si>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</si>
  <si>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</si>
  <si>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</si>
  <si>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</si>
  <si>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</si>
  <si>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</si>
  <si>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</si>
  <si>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</si>
  <si>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</si>
  <si>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</si>
  <si>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</si>
  <si>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</si>
  <si>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</si>
  <si>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</si>
  <si>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</si>
  <si>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</si>
  <si>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</si>
  <si>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</si>
  <si>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</si>
  <si>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</si>
  <si>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</si>
  <si>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</si>
  <si>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</si>
  <si>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</si>
  <si>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</si>
  <si>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</si>
  <si>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</si>
  <si>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</si>
  <si>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</si>
  <si>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</si>
  <si>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</si>
  <si>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</si>
  <si>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</si>
  <si>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</si>
  <si>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</si>
  <si>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</si>
  <si>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</si>
  <si>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</si>
  <si>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</si>
  <si>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</si>
  <si>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</si>
  <si>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</si>
  <si>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</si>
  <si>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</si>
  <si>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</si>
  <si>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</si>
  <si>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</si>
  <si>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</si>
  <si>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</si>
  <si>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</si>
  <si>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</si>
  <si>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</si>
  <si>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</si>
  <si>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</si>
  <si>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</si>
  <si>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</si>
  <si>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</si>
  <si>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</si>
  <si>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</si>
  <si>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</si>
  <si>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</si>
  <si>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</si>
  <si>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</si>
  <si>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</si>
  <si>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</si>
  <si>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</si>
  <si>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</si>
  <si>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</si>
  <si>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</si>
  <si>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</si>
  <si>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</si>
  <si>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</si>
  <si>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</si>
  <si>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</si>
  <si>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</si>
  <si>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</si>
  <si>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</si>
  <si>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</si>
  <si>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</si>
  <si>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</si>
  <si>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</si>
  <si>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</si>
  <si>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</si>
  <si>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</si>
  <si>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</si>
  <si>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</si>
  <si>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</si>
  <si>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</si>
  <si>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</si>
  <si>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</si>
  <si>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</si>
  <si>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</si>
  <si>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</si>
  <si>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</si>
  <si>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</si>
  <si>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</si>
  <si>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</si>
  <si>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</si>
  <si>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</si>
  <si>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</si>
  <si>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</si>
  <si>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</si>
  <si>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</si>
  <si>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</si>
  <si>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</si>
  <si>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</si>
  <si>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</si>
  <si>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</si>
  <si>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</si>
  <si>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</si>
  <si>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</si>
  <si>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</si>
  <si>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</si>
  <si>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</si>
  <si>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</si>
  <si>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</si>
  <si>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</si>
  <si>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</si>
  <si>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</si>
  <si>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</si>
  <si>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</si>
  <si>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</si>
  <si>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</si>
  <si>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</si>
  <si>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</si>
  <si>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</si>
  <si>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</si>
  <si>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</si>
  <si>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</si>
  <si>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</si>
  <si>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</si>
  <si>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</si>
  <si>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</si>
  <si>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</si>
  <si>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</si>
  <si>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</si>
  <si>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</si>
  <si>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</si>
  <si>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</si>
  <si>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</si>
  <si>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</si>
  <si>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</si>
  <si>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</si>
  <si>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</si>
  <si>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</si>
  <si>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</si>
  <si>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</si>
  <si>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</si>
  <si>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</si>
  <si>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</si>
  <si>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</si>
  <si>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</si>
  <si>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</si>
  <si>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</si>
  <si>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</si>
  <si>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</si>
  <si>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</si>
  <si>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</si>
  <si>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</si>
  <si>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</si>
  <si>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</si>
  <si>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</si>
  <si>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</si>
  <si>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</si>
  <si>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</si>
  <si>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</si>
  <si>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</si>
  <si>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</si>
  <si>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</si>
  <si>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</si>
  <si>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</si>
  <si>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</si>
  <si>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</si>
  <si>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</si>
  <si>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</si>
  <si>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</si>
  <si>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</si>
  <si>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</si>
  <si>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</si>
  <si>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</si>
  <si>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</si>
  <si>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</si>
  <si>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</si>
  <si>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</si>
  <si>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</si>
  <si>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</si>
  <si>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</si>
  <si>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</si>
  <si>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</si>
  <si>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</si>
  <si>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</si>
  <si>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</si>
  <si>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</si>
  <si>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</si>
  <si>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</si>
  <si>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</si>
  <si>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</si>
  <si>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</si>
  <si>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</si>
  <si>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</si>
  <si>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</si>
  <si>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</si>
  <si>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</si>
  <si>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</si>
  <si>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</si>
  <si>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</si>
  <si>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</si>
  <si>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</si>
  <si>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</si>
  <si>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</si>
  <si>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</si>
  <si>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</si>
  <si>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</si>
  <si>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</si>
  <si>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</si>
  <si>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</si>
  <si>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</si>
  <si>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</si>
  <si>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</si>
  <si>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</si>
  <si>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</si>
  <si>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</si>
  <si>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</si>
  <si>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</si>
  <si>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</si>
  <si>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</si>
  <si>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</si>
  <si>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</si>
  <si>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</si>
  <si>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</si>
  <si>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</si>
  <si>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</si>
  <si>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</si>
  <si>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</si>
  <si>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</si>
  <si>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</si>
  <si>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</si>
  <si>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</si>
  <si>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</si>
  <si>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</si>
  <si>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</si>
  <si>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</si>
  <si>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</si>
  <si>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</si>
  <si>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</si>
  <si>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</si>
  <si>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</si>
  <si>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</si>
  <si>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</si>
  <si>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</si>
  <si>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</si>
  <si>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</si>
  <si>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</si>
  <si>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</si>
  <si>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</si>
  <si>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</si>
  <si>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</si>
  <si>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</si>
  <si>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</si>
  <si>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</si>
  <si>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</si>
  <si>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</si>
  <si>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</si>
  <si>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</si>
  <si>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</si>
  <si>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</si>
  <si>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</si>
  <si>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</si>
  <si>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</si>
  <si>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</si>
  <si>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</si>
  <si>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</si>
  <si>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</si>
  <si>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</si>
  <si>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</si>
  <si>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</si>
  <si>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</si>
  <si>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</si>
  <si>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</si>
  <si>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</si>
  <si>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</si>
  <si>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</si>
  <si>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</si>
  <si>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</si>
  <si>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</si>
  <si>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</si>
  <si>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</si>
  <si>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</si>
  <si>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</si>
  <si>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</si>
  <si>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</si>
  <si>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</si>
  <si>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</si>
  <si>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</si>
  <si>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</si>
  <si>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</si>
  <si>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</si>
  <si>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</si>
  <si>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</si>
  <si>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</si>
  <si>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</si>
  <si>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</si>
  <si>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</si>
  <si>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</si>
  <si>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</si>
  <si>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</si>
  <si>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</si>
  <si>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</si>
  <si>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</si>
  <si>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</si>
  <si>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</si>
  <si>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</si>
  <si>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</si>
  <si>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</si>
  <si>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</si>
  <si>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</si>
  <si>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</si>
  <si>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</si>
  <si>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</si>
  <si>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</si>
  <si>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</si>
  <si>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</si>
  <si>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</si>
  <si>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</si>
  <si>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</si>
  <si>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</si>
  <si>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</si>
  <si>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</si>
  <si>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</si>
  <si>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</si>
  <si>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</si>
  <si>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</si>
  <si>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</si>
  <si>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</si>
  <si>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</si>
  <si>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</si>
  <si>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</si>
  <si>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</si>
  <si>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</si>
  <si>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</si>
  <si>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</si>
  <si>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</si>
  <si>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</si>
  <si>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</si>
  <si>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</si>
  <si>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</si>
  <si>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</si>
  <si>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</si>
  <si>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</si>
  <si>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</si>
  <si>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</si>
  <si>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</si>
  <si>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</si>
  <si>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</si>
  <si>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</si>
  <si>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</si>
  <si>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</si>
  <si>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</si>
  <si>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</si>
  <si>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</si>
  <si>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</si>
  <si>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</si>
  <si>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</si>
  <si>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</si>
  <si>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</si>
  <si>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</si>
  <si>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</si>
  <si>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</si>
  <si>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</si>
  <si>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</si>
  <si>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</si>
  <si>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</si>
  <si>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</si>
  <si>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</si>
  <si>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</si>
  <si>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</si>
  <si>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</si>
  <si>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</si>
  <si>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</si>
  <si>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</si>
  <si>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</si>
  <si>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</si>
  <si>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</si>
  <si>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</si>
  <si>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</si>
  <si>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</si>
  <si>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</si>
  <si>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</si>
  <si>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</si>
  <si>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</si>
  <si>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</si>
  <si>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</si>
  <si>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</si>
  <si>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</si>
  <si>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</si>
  <si>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</si>
  <si>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</si>
  <si>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</si>
  <si>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</si>
  <si>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</si>
  <si>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</si>
  <si>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</si>
  <si>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</si>
  <si>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</si>
  <si>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</si>
  <si>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</si>
  <si>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</si>
  <si>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</si>
  <si>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</si>
  <si>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</si>
  <si>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</si>
  <si>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</si>
  <si>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</si>
  <si>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</si>
  <si>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</si>
  <si>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</si>
  <si>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</si>
  <si>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</si>
  <si>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</si>
  <si>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</si>
  <si>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</si>
  <si>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</si>
  <si>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</si>
  <si>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</si>
  <si>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</si>
  <si>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</si>
  <si>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</si>
  <si>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</si>
  <si>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</si>
  <si>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</si>
  <si>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</si>
  <si>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</si>
  <si>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</si>
  <si>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</si>
  <si>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</si>
  <si>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</si>
  <si>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</si>
  <si>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</si>
  <si>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</si>
  <si>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</si>
  <si>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</si>
  <si>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</si>
  <si>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</si>
  <si>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</si>
  <si>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</si>
  <si>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</si>
  <si>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</si>
  <si>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</si>
  <si>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</si>
  <si>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</si>
  <si>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</si>
  <si>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</si>
  <si>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</si>
  <si>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</si>
  <si>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</si>
  <si>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</si>
  <si>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</si>
  <si>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</si>
  <si>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</si>
  <si>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</si>
  <si>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</si>
  <si>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</si>
  <si>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</si>
  <si>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</si>
  <si>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</si>
  <si>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</si>
  <si>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</si>
  <si>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</si>
  <si>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</si>
  <si>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</si>
  <si>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</si>
  <si>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</si>
  <si>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</si>
  <si>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</si>
  <si>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</si>
  <si>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</si>
  <si>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</si>
  <si>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</si>
  <si>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</si>
  <si>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</si>
  <si>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</si>
  <si>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</si>
  <si>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</si>
  <si>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</si>
  <si>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</si>
  <si>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</si>
  <si>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</si>
  <si>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</si>
  <si>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</si>
  <si>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</si>
  <si>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</si>
  <si>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</si>
  <si>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</si>
  <si>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</si>
  <si>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</si>
  <si>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</si>
  <si>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</si>
  <si>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</si>
  <si>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</si>
  <si>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</si>
  <si>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</si>
  <si>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</si>
  <si>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</si>
  <si>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</si>
  <si>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</si>
  <si>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</si>
  <si>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</si>
  <si>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</si>
  <si>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</si>
  <si>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</si>
  <si>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</si>
  <si>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</si>
  <si>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</si>
  <si>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</si>
  <si>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</si>
  <si>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</si>
  <si>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</si>
  <si>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</si>
  <si>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</si>
  <si>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</si>
  <si>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</si>
  <si>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</si>
  <si>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</si>
  <si>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</si>
  <si>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</si>
  <si>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</si>
  <si>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</si>
  <si>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</si>
  <si>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</si>
  <si>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</si>
  <si>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</si>
  <si>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</si>
  <si>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</si>
  <si>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</si>
  <si>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</si>
  <si>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</si>
  <si>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</si>
  <si>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</si>
  <si>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</si>
  <si>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</si>
  <si>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</si>
  <si>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</si>
  <si>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</si>
  <si>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</si>
  <si>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</si>
  <si>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</si>
  <si>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</si>
  <si>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</si>
  <si>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</si>
  <si>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</si>
  <si>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</si>
  <si>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</si>
  <si>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</si>
  <si>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</si>
  <si>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</si>
  <si>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</si>
  <si>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</si>
  <si>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</si>
  <si>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</si>
  <si>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</si>
  <si>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</si>
  <si>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</si>
  <si>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</si>
  <si>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</si>
  <si>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</si>
  <si>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</si>
  <si>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</si>
  <si>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</si>
  <si>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</si>
  <si>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</si>
  <si>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</si>
  <si>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</si>
  <si>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</si>
  <si>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</si>
  <si>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</si>
  <si>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</si>
  <si>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</si>
  <si>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</si>
  <si>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</si>
  <si>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</si>
  <si>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</si>
  <si>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</si>
  <si>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</si>
  <si>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</si>
  <si>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</si>
  <si>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</si>
  <si>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</si>
  <si>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</si>
  <si>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</si>
  <si>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</si>
  <si>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</si>
  <si>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</si>
  <si>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</si>
  <si>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</si>
  <si>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</si>
  <si>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</si>
  <si>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</si>
  <si>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</si>
  <si>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</si>
  <si>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</si>
  <si>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</si>
  <si>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</si>
  <si>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</si>
  <si>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</si>
  <si>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</si>
  <si>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</si>
  <si>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</si>
  <si>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</si>
  <si>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</si>
  <si>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</si>
  <si>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</si>
  <si>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</si>
  <si>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</si>
  <si>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</si>
  <si>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</si>
  <si>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</si>
  <si>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</si>
  <si>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</si>
  <si>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</si>
  <si>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</si>
  <si>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</si>
  <si>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</si>
  <si>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</si>
  <si>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</si>
  <si>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</si>
  <si>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</si>
  <si>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</si>
  <si>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</si>
  <si>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</si>
  <si>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</si>
  <si>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</si>
  <si>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</si>
  <si>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</si>
  <si>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</si>
  <si>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</si>
  <si>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</si>
  <si>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</si>
  <si>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</si>
  <si>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</si>
  <si>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</si>
  <si>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</si>
  <si>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</si>
  <si>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</si>
  <si>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</si>
  <si>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</si>
  <si>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</si>
  <si>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</si>
  <si>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</si>
  <si>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</si>
  <si>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</si>
  <si>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</si>
  <si>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</si>
  <si>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</si>
  <si>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</si>
  <si>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</si>
  <si>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</si>
  <si>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</si>
  <si>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</si>
  <si>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</si>
  <si>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</si>
  <si>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</si>
  <si>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</si>
  <si>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</si>
  <si>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</si>
  <si>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</si>
  <si>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</si>
  <si>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</si>
  <si>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</si>
  <si>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</si>
  <si>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</si>
  <si>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</si>
  <si>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</si>
  <si>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</si>
  <si>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</si>
  <si>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</si>
  <si>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</si>
  <si>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</si>
  <si>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</si>
  <si>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</si>
  <si>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</si>
  <si>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</si>
  <si>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</si>
  <si>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</si>
  <si>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</si>
  <si>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</si>
  <si>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</si>
  <si>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</si>
  <si>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</si>
  <si>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</si>
  <si>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</si>
  <si>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</si>
  <si>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</si>
  <si>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</si>
  <si>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</si>
  <si>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</si>
  <si>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</si>
  <si>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</si>
  <si>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</si>
  <si>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</si>
  <si>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</si>
  <si>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</si>
  <si>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</si>
  <si>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</si>
  <si>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</si>
  <si>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</si>
  <si>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</si>
  <si>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</si>
  <si>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</si>
  <si>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</si>
  <si>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</si>
  <si>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</si>
  <si>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</si>
  <si>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</si>
  <si>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</si>
  <si>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</si>
  <si>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</si>
  <si>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</si>
  <si>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</si>
  <si>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</si>
  <si>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</si>
  <si>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</si>
  <si>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</si>
  <si>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</si>
  <si>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</si>
  <si>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</si>
  <si>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</si>
  <si>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</si>
  <si>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</si>
  <si>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</si>
  <si>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</si>
  <si>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</si>
  <si>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</si>
  <si>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</si>
  <si>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</si>
  <si>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</si>
  <si>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</si>
  <si>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</si>
  <si>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</si>
  <si>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</si>
  <si>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</si>
  <si>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</si>
  <si>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</si>
  <si>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</si>
  <si>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</si>
  <si>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</si>
  <si>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</si>
  <si>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</si>
  <si>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</si>
  <si>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</si>
  <si>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</si>
  <si>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</si>
  <si>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</si>
  <si>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</si>
  <si>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</si>
  <si>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</si>
  <si>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</si>
  <si>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</si>
  <si>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</si>
  <si>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</si>
  <si>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</si>
  <si>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</si>
  <si>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</si>
  <si>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</si>
  <si>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</si>
  <si>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</si>
  <si>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</si>
  <si>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</si>
  <si>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</si>
  <si>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</si>
  <si>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</si>
  <si>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</si>
  <si>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</si>
  <si>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</si>
  <si>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</si>
  <si>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</si>
  <si>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</si>
  <si>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</si>
  <si>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</si>
  <si>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</si>
  <si>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</si>
  <si>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</si>
  <si>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</si>
  <si>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</si>
  <si>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</si>
  <si>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</si>
  <si>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</si>
  <si>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</si>
  <si>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</si>
  <si>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</si>
  <si>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</si>
  <si>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</si>
  <si>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</si>
  <si>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</si>
  <si>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</si>
  <si>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</si>
  <si>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</si>
  <si>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</si>
  <si>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</si>
  <si>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</si>
  <si>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</si>
  <si>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</si>
  <si>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</si>
  <si>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</si>
  <si>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</si>
  <si>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</si>
  <si>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</si>
  <si>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</si>
  <si>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</si>
  <si>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</si>
  <si>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</si>
  <si>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</si>
  <si>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</si>
  <si>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</si>
  <si>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</si>
  <si>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</si>
  <si>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</si>
  <si>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</si>
  <si>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</si>
  <si>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</si>
  <si>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</si>
  <si>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</si>
  <si>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</si>
  <si>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</si>
  <si>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</si>
  <si>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</si>
  <si>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</si>
  <si>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</si>
  <si>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</si>
  <si>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</si>
  <si>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</si>
  <si>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</si>
  <si>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</si>
  <si>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</si>
  <si>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</si>
  <si>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</si>
  <si>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</si>
  <si>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</si>
  <si>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</si>
  <si>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</si>
  <si>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</si>
  <si>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</si>
  <si>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</si>
  <si>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</si>
  <si>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</si>
  <si>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</si>
  <si>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</si>
  <si>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</si>
  <si>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</si>
  <si>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</si>
  <si>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</si>
  <si>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</si>
  <si>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</si>
  <si>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</si>
  <si>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</si>
  <si>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</si>
  <si>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</si>
  <si>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</si>
  <si>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</si>
  <si>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</si>
  <si>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</si>
  <si>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</si>
  <si>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</si>
  <si>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</si>
  <si>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</si>
  <si>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</si>
  <si>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</si>
  <si>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</si>
  <si>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</si>
  <si>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</si>
  <si>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</si>
  <si>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</si>
  <si>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</si>
  <si>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</si>
  <si>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</si>
  <si>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</si>
  <si>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</si>
  <si>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</si>
  <si>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</si>
  <si>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</si>
  <si>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</si>
  <si>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</si>
  <si>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</si>
  <si>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</si>
  <si>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</si>
  <si>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</si>
  <si>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</si>
  <si>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</si>
  <si>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</si>
  <si>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</si>
  <si>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</si>
  <si>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</si>
  <si>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</si>
  <si>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</si>
  <si>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</si>
  <si>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</si>
  <si>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</si>
  <si>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</si>
  <si>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</si>
  <si>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</si>
  <si>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</si>
  <si>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</si>
  <si>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</si>
  <si>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</si>
  <si>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</si>
  <si>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</si>
  <si>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</si>
  <si>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</si>
  <si>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</si>
  <si>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</si>
  <si>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</si>
  <si>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</si>
  <si>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</si>
  <si>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</si>
  <si>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</si>
  <si>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</si>
  <si>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</si>
  <si>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</si>
  <si>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</si>
  <si>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</si>
  <si>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</si>
  <si>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</si>
  <si>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</si>
  <si>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</si>
  <si>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</si>
  <si>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</si>
  <si>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</si>
  <si>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</si>
  <si>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</si>
  <si>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</si>
  <si>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</si>
  <si>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</si>
  <si>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</si>
  <si>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</si>
  <si>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</si>
  <si>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</si>
  <si>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</si>
  <si>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</si>
  <si>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</si>
  <si>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</si>
  <si>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</si>
  <si>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</si>
  <si>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</si>
  <si>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</si>
  <si>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</si>
  <si>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</si>
  <si>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</si>
  <si>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</si>
  <si>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</si>
  <si>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</si>
  <si>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</si>
  <si>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</si>
  <si>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</si>
  <si>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</si>
  <si>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</si>
  <si>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</si>
  <si>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</si>
  <si>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</si>
  <si>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</si>
  <si>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</si>
  <si>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</si>
  <si>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</si>
  <si>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</si>
  <si>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</si>
  <si>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</si>
  <si>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</si>
  <si>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</si>
  <si>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</si>
  <si>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</si>
  <si>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</si>
  <si>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</si>
  <si>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</si>
  <si>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</si>
  <si>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</si>
  <si>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</si>
  <si>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</si>
  <si>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</si>
  <si>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</si>
  <si>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</si>
  <si>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</si>
  <si>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</si>
  <si>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</si>
  <si>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</si>
  <si>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</si>
  <si>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</si>
  <si>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</si>
  <si>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</si>
  <si>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</si>
  <si>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</si>
  <si>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</si>
  <si>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</si>
  <si>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</si>
  <si>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</si>
  <si>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</si>
  <si>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</si>
  <si>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</si>
  <si>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</si>
  <si>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</si>
  <si>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</si>
  <si>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</si>
  <si>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</si>
  <si>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</si>
  <si>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</si>
  <si>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</si>
  <si>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</si>
  <si>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</si>
  <si>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</si>
  <si>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</si>
  <si>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</si>
  <si>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</si>
  <si>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</si>
  <si>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</si>
  <si>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</si>
  <si>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</si>
  <si>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</si>
  <si>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</si>
  <si>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</si>
  <si>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</si>
  <si>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</si>
  <si>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</si>
  <si>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</si>
  <si>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</si>
  <si>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</si>
  <si>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</si>
  <si>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</si>
  <si>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</si>
  <si>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</si>
  <si>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</si>
  <si>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</si>
  <si>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</si>
  <si>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</si>
  <si>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</si>
  <si>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</si>
  <si>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</si>
  <si>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</si>
  <si>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</si>
  <si>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</si>
  <si>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</si>
  <si>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</si>
  <si>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</si>
  <si>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</si>
  <si>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</si>
  <si>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</si>
  <si>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</si>
  <si>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</si>
  <si>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</si>
  <si>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</si>
  <si>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</si>
  <si>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</si>
  <si>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</si>
  <si>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</si>
  <si>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</si>
  <si>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</si>
  <si>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</si>
  <si>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</si>
  <si>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</si>
  <si>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</si>
  <si>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</si>
  <si>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</si>
  <si>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</si>
  <si>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</si>
  <si>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</si>
  <si>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</si>
  <si>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</si>
  <si>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</si>
  <si>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</si>
  <si>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</si>
  <si>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</si>
  <si>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</si>
  <si>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</si>
  <si>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</si>
  <si>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</si>
  <si>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</si>
  <si>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</si>
  <si>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</si>
  <si>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</si>
  <si>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</si>
  <si>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</si>
  <si>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</si>
  <si>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</si>
  <si>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</si>
  <si>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</si>
  <si>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</si>
  <si>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</si>
  <si>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</si>
  <si>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</si>
  <si>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</si>
  <si>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</si>
  <si>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</si>
  <si>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</si>
  <si>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</si>
  <si>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</si>
  <si>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</si>
  <si>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</si>
  <si>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</si>
  <si>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</si>
  <si>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</si>
  <si>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</si>
  <si>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</si>
  <si>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</si>
  <si>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</si>
  <si>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</si>
  <si>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</si>
  <si>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</si>
  <si>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</si>
  <si>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</si>
  <si>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</si>
  <si>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</si>
  <si>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</si>
  <si>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</si>
  <si>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</si>
  <si>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</si>
  <si>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</si>
  <si>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</si>
  <si>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</si>
  <si>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</si>
  <si>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</si>
  <si>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</si>
  <si>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</si>
  <si>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</si>
  <si>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</si>
  <si>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</si>
  <si>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</si>
  <si>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</si>
  <si>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</si>
  <si>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</si>
  <si>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</si>
  <si>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</si>
  <si>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</si>
  <si>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</si>
  <si>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</si>
  <si>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</si>
  <si>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</si>
  <si>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</si>
  <si>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</si>
  <si>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</si>
  <si>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</si>
  <si>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</si>
  <si>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</si>
  <si>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</si>
  <si>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</si>
  <si>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</si>
  <si>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</si>
  <si>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</si>
  <si>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</si>
  <si>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</si>
  <si>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</si>
  <si>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</si>
  <si>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</si>
  <si>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</si>
  <si>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</si>
  <si>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</si>
  <si>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</si>
  <si>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</si>
  <si>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</si>
  <si>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</si>
  <si>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</si>
  <si>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</si>
  <si>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</si>
  <si>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</si>
  <si>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</si>
  <si>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</si>
  <si>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</si>
  <si>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</si>
  <si>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</si>
  <si>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</si>
  <si>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</si>
  <si>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</si>
  <si>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</si>
  <si>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</si>
  <si>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</si>
  <si>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</si>
  <si>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</si>
  <si>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</si>
  <si>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</si>
  <si>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</si>
  <si>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</si>
  <si>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</si>
  <si>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</si>
  <si>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</si>
  <si>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</si>
  <si>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</si>
  <si>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</si>
  <si>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</si>
  <si>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</si>
  <si>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</si>
  <si>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</si>
  <si>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</si>
  <si>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</si>
  <si>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</si>
  <si>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</si>
  <si>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</si>
  <si>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</si>
  <si>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</si>
  <si>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</si>
  <si>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</si>
  <si>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</si>
  <si>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</si>
  <si>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</si>
  <si>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</si>
  <si>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</si>
  <si>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</si>
  <si>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</si>
  <si>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</si>
  <si>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</si>
  <si>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</si>
  <si>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</si>
  <si>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</si>
  <si>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</si>
  <si>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</si>
  <si>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</si>
  <si>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</si>
  <si>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</si>
  <si>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</si>
  <si>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</si>
  <si>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</si>
  <si>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</si>
  <si>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</si>
  <si>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</si>
  <si>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</si>
  <si>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</si>
  <si>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</si>
  <si>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</si>
  <si>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</si>
  <si>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</si>
  <si>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</si>
  <si>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</si>
  <si>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</si>
  <si>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</si>
  <si>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</si>
  <si>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</si>
  <si>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</si>
  <si>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</si>
  <si>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</si>
  <si>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</si>
  <si>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</si>
  <si>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</si>
  <si>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</si>
  <si>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</si>
  <si>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</si>
  <si>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</si>
  <si>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</si>
  <si>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</si>
  <si>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</si>
  <si>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</si>
  <si>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</si>
  <si>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</si>
  <si>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</si>
  <si>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</si>
  <si>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</si>
  <si>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</si>
  <si>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</si>
  <si>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</si>
  <si>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</si>
  <si>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</si>
  <si>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</si>
  <si>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</si>
  <si>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</si>
  <si>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</si>
  <si>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</si>
  <si>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</si>
  <si>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</si>
  <si>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</si>
  <si>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</si>
  <si>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</si>
  <si>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</si>
  <si>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</si>
  <si>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</si>
  <si>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</si>
  <si>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</si>
  <si>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</si>
  <si>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</si>
  <si>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</si>
  <si>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</si>
  <si>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</si>
  <si>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</si>
  <si>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</si>
  <si>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</si>
  <si>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</si>
  <si>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</si>
  <si>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</si>
  <si>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</si>
  <si>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</si>
  <si>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</si>
  <si>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</si>
  <si>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</si>
  <si>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</si>
  <si>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</si>
  <si>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</si>
  <si>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</si>
  <si>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</si>
  <si>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</si>
  <si>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</si>
  <si>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</si>
  <si>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</si>
  <si>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</si>
  <si>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</si>
  <si>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</si>
  <si>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</si>
  <si>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</si>
  <si>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</si>
  <si>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</si>
  <si>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</si>
  <si>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</si>
  <si>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</si>
  <si>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</si>
  <si>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</si>
  <si>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</si>
  <si>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</si>
  <si>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</si>
  <si>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</si>
  <si>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</si>
  <si>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</si>
  <si>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</si>
  <si>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</si>
  <si>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</si>
  <si>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</si>
  <si>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</si>
  <si>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</si>
  <si>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</si>
  <si>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</si>
  <si>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</si>
  <si>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</si>
  <si>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</si>
  <si>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</si>
  <si>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</si>
  <si>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</si>
  <si>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</si>
  <si>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</si>
  <si>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</si>
  <si>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</si>
  <si>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</si>
  <si>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</si>
  <si>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</si>
  <si>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</si>
  <si>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</si>
  <si>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</si>
  <si>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</si>
  <si>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</si>
  <si>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</si>
  <si>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</si>
  <si>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</si>
  <si>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</si>
  <si>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</si>
  <si>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</si>
  <si>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</si>
  <si>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</si>
  <si>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</si>
  <si>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</si>
  <si>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</si>
  <si>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</si>
  <si>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</si>
  <si>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</si>
  <si>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</si>
  <si>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</si>
  <si>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</si>
  <si>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</si>
  <si>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</si>
  <si>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</si>
  <si>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</si>
  <si>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</si>
  <si>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</si>
  <si>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</si>
  <si>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</si>
  <si>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</si>
  <si>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</si>
  <si>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</si>
  <si>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</si>
  <si>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</si>
  <si>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</si>
  <si>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</si>
  <si>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</si>
  <si>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</si>
  <si>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</si>
  <si>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</si>
  <si>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</si>
  <si>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</si>
  <si>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</si>
  <si>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</si>
  <si>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</si>
  <si>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</si>
  <si>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</si>
  <si>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</si>
  <si>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</si>
  <si>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</si>
  <si>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</si>
  <si>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</si>
  <si>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</si>
  <si>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</si>
  <si>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</si>
  <si>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</si>
  <si>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</si>
  <si>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</si>
  <si>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</si>
  <si>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</si>
  <si>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</si>
  <si>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</si>
  <si>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</si>
  <si>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</si>
  <si>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</si>
  <si>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</si>
  <si>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</si>
  <si>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</si>
  <si>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</si>
  <si>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</si>
  <si>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</si>
  <si>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</si>
  <si>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</si>
  <si>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</si>
  <si>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</si>
  <si>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</si>
  <si>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</si>
  <si>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</si>
  <si>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</si>
  <si>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</si>
  <si>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</si>
  <si>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</si>
  <si>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</si>
  <si>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</si>
  <si>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</si>
  <si>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</si>
  <si>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</si>
  <si>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</si>
  <si>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</si>
  <si>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</si>
  <si>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</si>
  <si>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</si>
  <si>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</si>
  <si>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</si>
  <si>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</si>
  <si>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</si>
  <si>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</si>
  <si>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</si>
  <si>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</si>
  <si>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</si>
  <si>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</si>
  <si>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</si>
  <si>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</si>
  <si>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</si>
  <si>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</si>
  <si>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</si>
  <si>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</si>
  <si>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</si>
  <si>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</si>
  <si>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</si>
  <si>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</si>
  <si>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</si>
  <si>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</si>
  <si>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</si>
  <si>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</si>
  <si>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</si>
  <si>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</si>
  <si>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</si>
  <si>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</si>
  <si>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</si>
  <si>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</si>
  <si>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</si>
  <si>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</si>
  <si>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</si>
  <si>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</si>
  <si>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</si>
  <si>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</si>
  <si>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</si>
  <si>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</si>
  <si>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</si>
  <si>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</si>
  <si>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</si>
  <si>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</si>
  <si>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</si>
  <si>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</si>
  <si>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</si>
  <si>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</si>
  <si>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</si>
  <si>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</si>
  <si>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</si>
  <si>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</si>
  <si>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</si>
  <si>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</si>
  <si>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</si>
  <si>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</si>
  <si>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</si>
  <si>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</si>
  <si>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</si>
  <si>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</si>
  <si>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</si>
  <si>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</si>
  <si>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</si>
  <si>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</si>
  <si>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</si>
  <si>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</si>
  <si>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</si>
  <si>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</si>
  <si>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</si>
  <si>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</si>
  <si>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</si>
  <si>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</si>
  <si>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</si>
  <si>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</si>
  <si>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</si>
  <si>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</si>
  <si>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</si>
  <si>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</si>
  <si>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</si>
  <si>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</si>
  <si>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</si>
  <si>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</si>
  <si>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</si>
  <si>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</si>
  <si>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</si>
  <si>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</si>
  <si>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</si>
  <si>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</si>
  <si>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</si>
  <si>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</si>
  <si>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</si>
  <si>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</si>
  <si>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</si>
  <si>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</si>
  <si>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</si>
  <si>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</si>
  <si>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</si>
  <si>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</si>
  <si>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</si>
  <si>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</si>
  <si>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</si>
  <si>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</si>
  <si>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</si>
  <si>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</si>
  <si>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</si>
  <si>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</si>
  <si>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</si>
  <si>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</si>
  <si>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</si>
  <si>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</si>
  <si>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</si>
  <si>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</si>
  <si>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</si>
  <si>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</si>
  <si>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</si>
  <si>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</si>
  <si>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</si>
  <si>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</si>
  <si>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</si>
  <si>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</si>
  <si>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</si>
  <si>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</si>
  <si>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</si>
  <si>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</si>
  <si>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</si>
  <si>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</si>
  <si>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</si>
  <si>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</si>
  <si>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</si>
  <si>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</si>
  <si>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</si>
  <si>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</si>
  <si>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</si>
  <si>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</si>
  <si>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</si>
  <si>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</si>
  <si>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</si>
  <si>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</si>
  <si>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</si>
  <si>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</si>
  <si>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</si>
  <si>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</si>
  <si>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</si>
  <si>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</si>
  <si>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</si>
  <si>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</si>
  <si>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</si>
  <si>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</si>
  <si>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</si>
  <si>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</si>
  <si>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</si>
  <si>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</si>
  <si>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</si>
  <si>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</si>
  <si>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</si>
  <si>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</si>
  <si>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</si>
  <si>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</si>
  <si>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</si>
  <si>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</si>
  <si>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</si>
  <si>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</si>
  <si>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</si>
  <si>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</si>
  <si>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</si>
  <si>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</si>
  <si>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</si>
  <si>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</si>
  <si>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</si>
  <si>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</si>
  <si>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</si>
  <si>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</si>
  <si>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</si>
  <si>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</si>
  <si>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</si>
  <si>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</si>
  <si>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</si>
  <si>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</si>
  <si>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</si>
  <si>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</si>
  <si>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</si>
  <si>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</si>
  <si>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</si>
  <si>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</si>
  <si>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</si>
  <si>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</si>
  <si>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</si>
  <si>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</si>
  <si>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</si>
  <si>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</si>
  <si>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</si>
  <si>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</si>
  <si>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</si>
  <si>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</si>
  <si>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</si>
  <si>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</si>
  <si>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</si>
  <si>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</si>
  <si>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</si>
  <si>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</si>
  <si>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</si>
  <si>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</si>
  <si>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</si>
  <si>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</si>
  <si>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</si>
  <si>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</si>
  <si>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</si>
  <si>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</si>
  <si>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</si>
  <si>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</si>
  <si>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</si>
  <si>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</si>
  <si>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</si>
  <si>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</si>
  <si>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</si>
  <si>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</si>
  <si>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</si>
  <si>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</si>
  <si>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</si>
  <si>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</si>
  <si>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</si>
  <si>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</si>
  <si>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</si>
  <si>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</si>
  <si>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</si>
  <si>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</si>
  <si>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</si>
  <si>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</si>
  <si>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</si>
  <si>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</si>
  <si>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</si>
  <si>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</si>
  <si>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</si>
  <si>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</si>
  <si>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</si>
  <si>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</si>
  <si>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</si>
  <si>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</si>
  <si>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</si>
  <si>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</si>
  <si>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</si>
  <si>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</si>
  <si>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</si>
  <si>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</si>
  <si>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</si>
  <si>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</si>
  <si>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</si>
  <si>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</si>
  <si>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</si>
  <si>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</si>
  <si>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</si>
  <si>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</si>
  <si>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</si>
  <si>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</si>
  <si>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</si>
  <si>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</si>
  <si>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</si>
  <si>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</si>
  <si>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</si>
  <si>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</si>
  <si>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</si>
  <si>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</si>
  <si>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</si>
  <si>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</si>
  <si>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</si>
  <si>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</si>
  <si>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</si>
  <si>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</si>
  <si>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</si>
  <si>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</si>
  <si>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</si>
  <si>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</si>
  <si>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</si>
  <si>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</si>
  <si>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</si>
  <si>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</si>
  <si>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</si>
  <si>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</si>
  <si>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</si>
  <si>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</si>
  <si>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</si>
  <si>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</si>
  <si>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</si>
  <si>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</si>
  <si>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</si>
  <si>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</si>
  <si>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</si>
  <si>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</si>
  <si>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</si>
  <si>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</si>
  <si>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</si>
  <si>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</si>
  <si>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</si>
  <si>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</si>
  <si>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</si>
  <si>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</si>
  <si>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</si>
  <si>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</si>
  <si>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</si>
  <si>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</si>
  <si>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</si>
  <si>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</si>
  <si>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</si>
  <si>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</si>
  <si>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</si>
  <si>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</si>
  <si>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</si>
  <si>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</si>
  <si>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</si>
  <si>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</si>
  <si>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</si>
  <si>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</si>
  <si>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</si>
  <si>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</si>
  <si>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</si>
  <si>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</si>
  <si>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</si>
  <si>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</si>
  <si>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</si>
  <si>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</si>
  <si>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</si>
  <si>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</si>
  <si>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</si>
  <si>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</si>
  <si>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</si>
  <si>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</si>
  <si>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</si>
  <si>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</si>
  <si>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</si>
  <si>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</si>
  <si>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</si>
  <si>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</si>
  <si>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</si>
  <si>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</si>
  <si>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</si>
  <si>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</si>
  <si>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</si>
  <si>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</si>
  <si>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</si>
  <si>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</si>
  <si>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</si>
  <si>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</si>
  <si>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</si>
  <si>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</si>
  <si>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</si>
  <si>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</si>
  <si>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</si>
  <si>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</si>
  <si>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</si>
  <si>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</si>
  <si>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</si>
  <si>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</si>
  <si>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</si>
  <si>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</si>
  <si>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</si>
  <si>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</si>
  <si>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</si>
  <si>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</si>
  <si>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</si>
  <si>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</si>
  <si>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</si>
  <si>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</si>
  <si>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</si>
  <si>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</si>
  <si>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</si>
  <si>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</si>
  <si>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</si>
  <si>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</si>
  <si>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</si>
  <si>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</si>
  <si>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</si>
  <si>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</si>
  <si>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</si>
  <si>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</si>
  <si>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</si>
  <si>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</si>
  <si>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</si>
  <si>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</si>
  <si>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</si>
  <si>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</si>
  <si>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</si>
  <si>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</si>
  <si>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</si>
  <si>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</si>
  <si>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</si>
  <si>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</si>
  <si>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</si>
  <si>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</si>
  <si>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</si>
  <si>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</si>
  <si>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</si>
  <si>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</si>
  <si>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</si>
  <si>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</si>
  <si>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</si>
  <si>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</si>
  <si>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</si>
  <si>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</si>
  <si>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</si>
  <si>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</si>
  <si>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</si>
  <si>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</si>
  <si>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</si>
  <si>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</si>
  <si>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</si>
  <si>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</si>
  <si>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</si>
  <si>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</si>
  <si>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</si>
  <si>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</si>
  <si>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</si>
  <si>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</si>
  <si>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</si>
  <si>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</si>
  <si>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</si>
  <si>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</si>
  <si>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</si>
  <si>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</si>
  <si>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</si>
  <si>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</si>
  <si>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</si>
  <si>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</si>
  <si>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</si>
  <si>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</si>
  <si>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</si>
  <si>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</si>
  <si>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</si>
  <si>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</si>
  <si>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</si>
  <si>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</si>
  <si>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</si>
  <si>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</si>
  <si>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</si>
  <si>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</si>
  <si>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</si>
  <si>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</si>
  <si>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</si>
  <si>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</si>
  <si>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</si>
  <si>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</si>
  <si>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</si>
  <si>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</si>
  <si>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</si>
  <si>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</si>
  <si>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</si>
  <si>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</si>
  <si>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</si>
  <si>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</si>
  <si>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</si>
  <si>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</si>
  <si>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</si>
  <si>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</si>
  <si>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</si>
  <si>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</si>
  <si>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</si>
  <si>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</si>
  <si>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</si>
  <si>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</si>
  <si>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</si>
  <si>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</si>
  <si>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</si>
  <si>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</si>
  <si>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</si>
  <si>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</si>
  <si>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</si>
  <si>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</si>
  <si>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</si>
  <si>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</si>
  <si>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</si>
  <si>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</si>
  <si>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</si>
  <si>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</si>
  <si>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</si>
  <si>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</si>
  <si>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</si>
  <si>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</si>
  <si>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</si>
  <si>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</si>
  <si>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</si>
  <si>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</si>
  <si>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</si>
  <si>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</si>
  <si>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</si>
  <si>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</si>
  <si>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</si>
  <si>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</si>
  <si>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</si>
  <si>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</si>
  <si>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</si>
  <si>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</si>
  <si>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</si>
  <si>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</si>
  <si>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</si>
  <si>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</si>
  <si>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</si>
  <si>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</si>
  <si>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</si>
  <si>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</si>
  <si>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</si>
  <si>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</si>
  <si>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</si>
  <si>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</si>
  <si>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</si>
  <si>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</si>
  <si>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</si>
  <si>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</si>
  <si>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</si>
  <si>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</si>
  <si>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</si>
  <si>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</si>
  <si>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</si>
  <si>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</si>
  <si>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</si>
  <si>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</si>
  <si>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</si>
  <si>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</si>
  <si>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</si>
  <si>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</si>
  <si>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</si>
  <si>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</si>
  <si>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</si>
  <si>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</si>
  <si>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</si>
  <si>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</si>
  <si>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</si>
  <si>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</si>
  <si>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</si>
  <si>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</si>
  <si>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</si>
  <si>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</si>
  <si>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</si>
  <si>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</si>
  <si>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</si>
  <si>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</si>
  <si>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</si>
  <si>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</si>
  <si>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</si>
  <si>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</si>
  <si>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</si>
  <si>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</si>
  <si>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</si>
  <si>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</si>
  <si>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</si>
  <si>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</si>
  <si>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</si>
  <si>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</si>
  <si>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</si>
  <si>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</si>
  <si>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</si>
  <si>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</si>
  <si>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</si>
  <si>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</si>
  <si>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</si>
  <si>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</si>
  <si>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</si>
  <si>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</si>
  <si>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</si>
  <si>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</si>
  <si>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</si>
  <si>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</si>
  <si>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</si>
  <si>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</si>
  <si>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</si>
  <si>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</si>
  <si>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</si>
  <si>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</si>
  <si>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</si>
  <si>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</si>
  <si>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</si>
  <si>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</si>
  <si>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</si>
  <si>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</si>
  <si>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</si>
  <si>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</si>
  <si>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</si>
  <si>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</si>
  <si>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</si>
  <si>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</si>
  <si>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</si>
  <si>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</si>
  <si>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</si>
  <si>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</si>
  <si>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</si>
  <si>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</si>
  <si>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</si>
  <si>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</si>
  <si>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</si>
  <si>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</si>
  <si>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</si>
  <si>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</si>
  <si>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</si>
  <si>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</si>
  <si>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</si>
  <si>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</si>
  <si>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</si>
  <si>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</si>
  <si>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</si>
  <si>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</si>
  <si>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</si>
  <si>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</si>
  <si>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</si>
  <si>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</si>
  <si>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</si>
  <si>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</si>
  <si>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</si>
  <si>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</si>
  <si>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</si>
  <si>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</si>
  <si>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</si>
  <si>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</si>
  <si>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</si>
  <si>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</si>
  <si>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</si>
  <si>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</si>
  <si>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</si>
  <si>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</si>
  <si>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</si>
  <si>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</si>
  <si>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</si>
  <si>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</si>
  <si>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</si>
  <si>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</si>
  <si>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</si>
  <si>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</si>
  <si>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</si>
  <si>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</si>
  <si>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</si>
  <si>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</si>
  <si>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</si>
  <si>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</si>
  <si>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</si>
  <si>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</si>
  <si>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</si>
  <si>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</si>
  <si>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</si>
  <si>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</si>
  <si>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</si>
  <si>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</si>
  <si>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</si>
  <si>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</si>
  <si>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</si>
  <si>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</si>
  <si>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</si>
  <si>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</si>
  <si>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</si>
  <si>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</si>
  <si>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</si>
  <si>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</si>
  <si>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</si>
  <si>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</si>
  <si>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</si>
  <si>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</si>
  <si>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</si>
  <si>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</si>
  <si>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</si>
  <si>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</si>
  <si>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</si>
  <si>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</si>
  <si>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</si>
  <si>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</si>
  <si>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</si>
  <si>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</si>
  <si>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</si>
  <si>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</si>
  <si>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</si>
  <si>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</si>
  <si>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</si>
  <si>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</si>
  <si>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</si>
  <si>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</si>
  <si>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</si>
  <si>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</si>
  <si>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</si>
  <si>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</si>
  <si>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</si>
  <si>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</si>
  <si>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</si>
  <si>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</si>
  <si>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</si>
  <si>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</si>
  <si>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</si>
  <si>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</si>
  <si>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</si>
  <si>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</si>
  <si>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</si>
  <si>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</si>
  <si>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</si>
  <si>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</si>
  <si>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</si>
  <si>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</si>
  <si>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</si>
  <si>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</si>
  <si>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</si>
  <si>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</si>
  <si>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</si>
  <si>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</si>
  <si>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</si>
  <si>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</si>
  <si>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</si>
  <si>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</si>
  <si>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</si>
  <si>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</si>
  <si>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</si>
  <si>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</si>
  <si>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</si>
  <si>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</si>
  <si>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</si>
  <si>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</si>
  <si>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</si>
  <si>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</si>
  <si>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</si>
  <si>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</si>
  <si>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</si>
  <si>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</si>
  <si>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</si>
  <si>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</si>
  <si>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</si>
  <si>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</si>
  <si>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</si>
  <si>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</si>
  <si>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</si>
  <si>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</si>
  <si>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</si>
  <si>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</si>
  <si>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</si>
  <si>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</si>
  <si>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</si>
  <si>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</si>
  <si>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</si>
  <si>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</si>
  <si>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</si>
  <si>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</si>
  <si>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</si>
  <si>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</si>
  <si>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</si>
  <si>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</si>
  <si>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</si>
  <si>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</si>
  <si>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</si>
  <si>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</si>
  <si>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</si>
  <si>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</si>
  <si>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</si>
  <si>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</si>
  <si>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</si>
  <si>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</si>
  <si>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</si>
  <si>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</si>
  <si>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</si>
  <si>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</si>
  <si>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</si>
  <si>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</si>
  <si>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</si>
  <si>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</si>
  <si>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</si>
  <si>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</si>
  <si>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</si>
  <si>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</si>
  <si>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</si>
  <si>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</si>
  <si>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</si>
  <si>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</si>
  <si>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</si>
  <si>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</si>
  <si>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</si>
  <si>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</si>
  <si>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</si>
  <si>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</si>
  <si>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</si>
  <si>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</si>
  <si>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</si>
  <si>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</si>
  <si>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</si>
  <si>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</si>
  <si>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</si>
  <si>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</si>
  <si>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</si>
  <si>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</si>
  <si>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</si>
  <si>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</si>
  <si>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</si>
  <si>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</si>
  <si>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</si>
  <si>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</si>
  <si>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</si>
  <si>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</si>
  <si>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</si>
  <si>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</si>
  <si>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</si>
  <si>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</si>
  <si>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</si>
  <si>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</si>
  <si>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</si>
  <si>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</si>
  <si>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</si>
  <si>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</si>
  <si>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</si>
  <si>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</si>
  <si>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</si>
  <si>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</si>
  <si>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</si>
  <si>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</si>
  <si>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</si>
  <si>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</si>
  <si>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</si>
  <si>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</si>
  <si>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</si>
  <si>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</si>
  <si>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</si>
  <si>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</si>
  <si>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</si>
  <si>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</si>
  <si>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</si>
  <si>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</si>
  <si>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</si>
  <si>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</si>
  <si>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</si>
  <si>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</si>
  <si>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</si>
  <si>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</si>
  <si>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</si>
  <si>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</si>
  <si>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</si>
  <si>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</si>
  <si>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</si>
  <si>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</si>
  <si>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</si>
  <si>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</si>
  <si>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</si>
  <si>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</si>
  <si>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</si>
  <si>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</si>
  <si>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</si>
  <si>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</si>
  <si>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</si>
  <si>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</si>
  <si>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</si>
  <si>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</si>
  <si>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</si>
  <si>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</si>
  <si>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</si>
  <si>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</si>
  <si>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</si>
  <si>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</si>
  <si>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</si>
  <si>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</si>
  <si>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</si>
  <si>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</si>
  <si>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</si>
  <si>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</si>
  <si>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</si>
  <si>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</si>
  <si>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</si>
  <si>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</si>
  <si>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</si>
  <si>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</si>
  <si>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</si>
  <si>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</si>
  <si>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</si>
  <si>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</si>
  <si>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</si>
  <si>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</si>
  <si>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</si>
  <si>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</si>
  <si>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</si>
  <si>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</si>
  <si>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</si>
  <si>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</si>
  <si>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</si>
  <si>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</si>
  <si>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</si>
  <si>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</si>
  <si>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</si>
  <si>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</si>
  <si>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</si>
  <si>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</si>
  <si>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</si>
  <si>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</si>
  <si>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</si>
  <si>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</si>
  <si>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</si>
  <si>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</si>
  <si>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</si>
  <si>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</si>
  <si>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</si>
  <si>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</si>
  <si>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</si>
  <si>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</si>
  <si>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</si>
  <si>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</si>
  <si>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</si>
  <si>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</si>
  <si>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</si>
  <si>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</si>
  <si>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</si>
  <si>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</si>
  <si>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</si>
  <si>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</si>
  <si>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</si>
  <si>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</si>
  <si>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</si>
  <si>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</si>
  <si>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</si>
  <si>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</si>
  <si>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</si>
  <si>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</si>
  <si>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</si>
  <si>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</si>
  <si>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</si>
  <si>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</si>
  <si>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</si>
  <si>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</si>
  <si>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</si>
  <si>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</si>
  <si>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</si>
  <si>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</si>
  <si>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</si>
  <si>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</si>
  <si>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</si>
  <si>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</si>
  <si>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</si>
  <si>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</si>
  <si>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</si>
  <si>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</si>
  <si>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</si>
  <si>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</si>
  <si>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</si>
  <si>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</si>
  <si>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</si>
  <si>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</si>
  <si>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</si>
  <si>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</si>
  <si>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</si>
  <si>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</si>
  <si>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</si>
  <si>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</si>
  <si>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</si>
  <si>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</si>
  <si>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</si>
  <si>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</si>
  <si>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</si>
  <si>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</si>
  <si>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</si>
  <si>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</si>
  <si>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</si>
  <si>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</si>
  <si>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</si>
  <si>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</si>
  <si>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</si>
  <si>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</si>
  <si>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</si>
  <si>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</si>
  <si>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</si>
  <si>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</si>
  <si>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</si>
  <si>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</si>
  <si>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</si>
  <si>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</si>
  <si>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</si>
  <si>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</si>
  <si>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</si>
  <si>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</si>
  <si>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</si>
  <si>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</si>
  <si>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</si>
  <si>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</si>
  <si>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</si>
  <si>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</si>
  <si>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</si>
  <si>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</si>
  <si>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</si>
  <si>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</si>
  <si>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</si>
  <si>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</si>
  <si>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</si>
  <si>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</si>
  <si>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</si>
  <si>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</si>
  <si>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</si>
  <si>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</si>
  <si>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</si>
  <si>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</si>
  <si>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</si>
  <si>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</si>
  <si>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</si>
  <si>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</si>
  <si>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</si>
  <si>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</si>
  <si>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</si>
  <si>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</si>
  <si>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</si>
  <si>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</si>
  <si>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</si>
  <si>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</si>
  <si>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</si>
  <si>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</si>
  <si>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</si>
  <si>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</si>
  <si>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</si>
  <si>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</si>
  <si>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</si>
  <si>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</si>
  <si>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</si>
  <si>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</si>
  <si>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</si>
  <si>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</si>
  <si>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</si>
  <si>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</si>
  <si>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</si>
  <si>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</si>
  <si>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</si>
  <si>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</si>
  <si>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</si>
  <si>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</si>
  <si>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</si>
  <si>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</si>
  <si>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</si>
  <si>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</si>
  <si>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</si>
  <si>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</si>
  <si>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</si>
  <si>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</si>
  <si>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</si>
  <si>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</si>
  <si>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</si>
  <si>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</si>
  <si>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</si>
  <si>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</si>
  <si>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</si>
  <si>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</si>
  <si>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</si>
  <si>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</si>
  <si>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</si>
  <si>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</si>
  <si>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</si>
  <si>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</si>
  <si>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</si>
  <si>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</si>
  <si>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</si>
  <si>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</si>
  <si>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</si>
  <si>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</si>
  <si>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</si>
  <si>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</si>
  <si>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</si>
  <si>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</si>
  <si>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</si>
  <si>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</si>
  <si>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</si>
  <si>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</si>
  <si>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</si>
  <si>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</si>
  <si>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</si>
  <si>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</si>
  <si>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</si>
  <si>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</si>
  <si>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</si>
  <si>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</si>
  <si>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</si>
  <si>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</si>
  <si>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</si>
  <si>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</si>
  <si>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</si>
  <si>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</si>
  <si>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</si>
  <si>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</si>
  <si>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</si>
  <si>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</si>
  <si>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</si>
  <si>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</si>
  <si>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</si>
  <si>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</si>
  <si>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</si>
  <si>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</si>
  <si>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</si>
  <si>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</si>
  <si>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</si>
  <si>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</si>
  <si>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</si>
  <si>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</si>
  <si>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</si>
  <si>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</si>
  <si>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</si>
  <si>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</si>
  <si>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</si>
  <si>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</si>
  <si>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</si>
  <si>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</si>
  <si>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</si>
  <si>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</si>
  <si>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</si>
  <si>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</si>
  <si>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</si>
  <si>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</si>
  <si>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</si>
  <si>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</si>
  <si>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</si>
  <si>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</si>
  <si>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</si>
  <si>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</si>
  <si>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</si>
  <si>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</si>
  <si>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</si>
  <si>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</si>
  <si>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</si>
  <si>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</si>
  <si>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</si>
  <si>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</si>
  <si>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</si>
  <si>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</si>
  <si>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</si>
  <si>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</si>
  <si>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</si>
  <si>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</si>
  <si>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</si>
  <si>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</si>
  <si>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</si>
  <si>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</si>
  <si>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</si>
  <si>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</si>
  <si>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</si>
  <si>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</si>
  <si>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</si>
  <si>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</si>
  <si>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</si>
  <si>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</si>
  <si>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</si>
  <si>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</si>
  <si>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</si>
  <si>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</si>
  <si>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</si>
  <si>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</si>
  <si>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</si>
  <si>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</si>
  <si>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</si>
  <si>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</si>
  <si>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</si>
  <si>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</si>
  <si>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</si>
  <si>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</si>
  <si>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</si>
  <si>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</si>
  <si>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</si>
  <si>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</si>
  <si>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</si>
  <si>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</si>
  <si>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</si>
  <si>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</si>
  <si>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</si>
  <si>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</si>
  <si>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</si>
  <si>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</si>
  <si>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</si>
  <si>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</si>
  <si>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</si>
  <si>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</si>
  <si>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</si>
  <si>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</si>
  <si>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</si>
  <si>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</si>
  <si>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</si>
  <si>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</si>
  <si>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</si>
  <si>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</si>
  <si>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</si>
  <si>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</si>
  <si>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</si>
  <si>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</si>
  <si>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</si>
  <si>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</si>
  <si>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</si>
  <si>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</si>
  <si>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</si>
  <si>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</si>
  <si>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</si>
  <si>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</si>
  <si>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</si>
  <si>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</si>
  <si>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</si>
  <si>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</si>
  <si>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</si>
  <si>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</si>
  <si>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</si>
  <si>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</si>
  <si>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</si>
  <si>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</si>
  <si>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</si>
  <si>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</si>
  <si>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</si>
  <si>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</si>
  <si>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</si>
  <si>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</si>
  <si>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</si>
  <si>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</si>
  <si>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</si>
  <si>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</si>
  <si>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</si>
  <si>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</si>
  <si>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</si>
  <si>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</si>
  <si>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</si>
  <si>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</si>
  <si>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</si>
  <si>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</si>
  <si>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</si>
  <si>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</si>
  <si>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</si>
  <si>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</si>
  <si>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</si>
  <si>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</si>
  <si>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</si>
  <si>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</si>
  <si>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</si>
  <si>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</si>
  <si>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</si>
  <si>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</si>
  <si>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</si>
  <si>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</si>
  <si>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</si>
  <si>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</si>
  <si>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</si>
  <si>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</si>
  <si>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</si>
  <si>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</si>
  <si>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</si>
  <si>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</si>
  <si>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</si>
  <si>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</si>
  <si>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</si>
  <si>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</si>
  <si>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</si>
  <si>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</si>
  <si>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</si>
  <si>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</si>
  <si>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</si>
  <si>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</si>
  <si>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</si>
  <si>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</si>
  <si>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</si>
  <si>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</si>
  <si>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</si>
  <si>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</si>
  <si>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</si>
  <si>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</si>
  <si>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</si>
  <si>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</si>
  <si>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</si>
  <si>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</si>
  <si>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</si>
  <si>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</si>
  <si>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</si>
  <si>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</si>
  <si>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</si>
  <si>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</si>
  <si>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</si>
  <si>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</si>
  <si>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</si>
  <si>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</si>
  <si>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</si>
  <si>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</si>
  <si>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</si>
  <si>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</si>
  <si>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</si>
  <si>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</si>
  <si>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</si>
  <si>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</si>
  <si>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</si>
  <si>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</si>
  <si>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</si>
  <si>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</si>
  <si>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</si>
  <si>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</si>
  <si>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</si>
  <si>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</si>
  <si>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</si>
  <si>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</si>
  <si>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</si>
  <si>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</si>
  <si>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</si>
  <si>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</si>
  <si>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</si>
  <si>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</si>
  <si>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</si>
  <si>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</si>
  <si>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</si>
  <si>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</si>
  <si>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</si>
  <si>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</si>
  <si>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</si>
  <si>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</si>
  <si>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</si>
  <si>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</si>
  <si>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</si>
  <si>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</si>
  <si>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</si>
  <si>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</si>
  <si>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</si>
  <si>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</si>
  <si>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</si>
  <si>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</si>
  <si>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</si>
  <si>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</si>
  <si>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</si>
  <si>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</si>
  <si>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</si>
  <si>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</si>
  <si>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</si>
  <si>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</si>
  <si>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</si>
  <si>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</si>
  <si>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</si>
  <si>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</si>
  <si>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</si>
  <si>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</si>
  <si>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</si>
  <si>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</si>
  <si>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</si>
  <si>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</si>
  <si>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</si>
  <si>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</si>
  <si>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</si>
  <si>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</si>
  <si>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</si>
  <si>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</si>
  <si>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</si>
  <si>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</si>
  <si>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</si>
  <si>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</si>
  <si>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</si>
  <si>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</si>
  <si>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</si>
  <si>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</si>
  <si>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</si>
  <si>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</si>
  <si>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</si>
  <si>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</si>
  <si>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</si>
  <si>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</si>
  <si>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</si>
  <si>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</si>
  <si>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</si>
  <si>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</si>
  <si>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</si>
  <si>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</si>
  <si>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</si>
  <si>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</si>
  <si>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</si>
  <si>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</si>
  <si>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</si>
  <si>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</si>
  <si>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</si>
  <si>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</si>
  <si>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</si>
  <si>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</si>
  <si>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</si>
  <si>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</si>
  <si>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</si>
  <si>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</si>
  <si>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</si>
  <si>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</si>
  <si>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</si>
  <si>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</si>
  <si>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</si>
  <si>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</si>
  <si>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</si>
  <si>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</si>
  <si>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</si>
  <si>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</si>
  <si>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</si>
  <si>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</si>
  <si>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</si>
  <si>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</si>
  <si>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</si>
  <si>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</si>
  <si>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</si>
  <si>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</si>
  <si>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</si>
  <si>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</si>
  <si>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</si>
  <si>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</si>
  <si>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</si>
  <si>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</si>
  <si>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</si>
  <si>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</si>
  <si>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</si>
  <si>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</si>
  <si>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</si>
  <si>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</si>
  <si>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</si>
  <si>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</si>
  <si>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</si>
  <si>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</si>
  <si>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</si>
  <si>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</si>
  <si>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</si>
  <si>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</si>
  <si>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</si>
  <si>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</si>
  <si>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</si>
  <si>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</si>
  <si>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</si>
  <si>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</si>
  <si>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</si>
  <si>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</si>
  <si>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</si>
  <si>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</si>
  <si>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</si>
  <si>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</si>
  <si>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</si>
  <si>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</si>
  <si>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</si>
  <si>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</si>
  <si>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</si>
  <si>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</si>
  <si>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</si>
  <si>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</si>
  <si>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</si>
  <si>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</si>
  <si>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</si>
  <si>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</si>
  <si>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</si>
  <si>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</si>
  <si>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</si>
  <si>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</si>
  <si>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</si>
  <si>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</si>
  <si>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</si>
  <si>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</si>
  <si>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</si>
  <si>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</si>
  <si>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</si>
  <si>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</si>
  <si>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</si>
  <si>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</si>
  <si>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</si>
  <si>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</si>
  <si>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</si>
  <si>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</si>
  <si>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</si>
  <si>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</si>
  <si>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</si>
  <si>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</si>
  <si>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</si>
  <si>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</si>
  <si>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</si>
  <si>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</si>
  <si>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</si>
  <si>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</si>
  <si>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</si>
  <si>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</si>
  <si>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</si>
  <si>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</si>
  <si>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</si>
  <si>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</si>
  <si>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</si>
  <si>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</si>
  <si>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</si>
  <si>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</si>
  <si>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</si>
  <si>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</si>
  <si>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</si>
  <si>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</si>
  <si>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</si>
  <si>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</si>
  <si>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</si>
  <si>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</si>
  <si>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</si>
  <si>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</si>
  <si>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</si>
  <si>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</si>
  <si>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</si>
  <si>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</si>
  <si>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</si>
  <si>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</si>
  <si>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</si>
  <si>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</si>
  <si>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</si>
  <si>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</si>
  <si>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</si>
  <si>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</si>
  <si>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</si>
  <si>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</si>
  <si>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</si>
  <si>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</si>
  <si>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</si>
  <si>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</si>
  <si>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</si>
  <si>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</si>
  <si>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</si>
  <si>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</si>
  <si>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</si>
  <si>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</si>
  <si>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</si>
  <si>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</si>
  <si>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</si>
  <si>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</si>
  <si>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</si>
  <si>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</si>
  <si>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</si>
  <si>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</si>
  <si>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</si>
  <si>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</si>
  <si>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</si>
  <si>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</si>
  <si>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</si>
  <si>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</si>
  <si>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</si>
  <si>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</si>
  <si>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</si>
  <si>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</si>
  <si>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</si>
  <si>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</si>
  <si>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</si>
  <si>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</si>
  <si>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</si>
  <si>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</si>
  <si>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</si>
  <si>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</si>
  <si>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</si>
  <si>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</si>
  <si>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</si>
  <si>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</si>
  <si>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</si>
  <si>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</si>
  <si>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</si>
  <si>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</si>
  <si>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</si>
  <si>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</si>
  <si>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</si>
  <si>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</si>
  <si>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</si>
  <si>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</si>
  <si>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</si>
  <si>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</si>
  <si>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</si>
  <si>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</si>
  <si>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</si>
  <si>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</si>
  <si>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</si>
  <si>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</si>
  <si>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</si>
  <si>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</si>
  <si>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</si>
  <si>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</si>
  <si>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</si>
  <si>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</si>
  <si>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</si>
  <si>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</si>
  <si>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</si>
  <si>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</si>
  <si>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</si>
  <si>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</si>
  <si>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</si>
  <si>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</si>
  <si>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</si>
  <si>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</si>
  <si>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</si>
  <si>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</si>
  <si>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</si>
  <si>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</si>
  <si>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</si>
  <si>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</si>
  <si>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</si>
  <si>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</si>
  <si>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</si>
  <si>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</si>
  <si>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</si>
  <si>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</si>
  <si>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</si>
  <si>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</si>
  <si>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</si>
  <si>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</si>
  <si>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</si>
  <si>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</si>
  <si>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</si>
  <si>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</si>
  <si>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</si>
  <si>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</si>
  <si>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</si>
  <si>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</si>
  <si>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</si>
  <si>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</si>
  <si>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</si>
  <si>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</si>
  <si>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</si>
  <si>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</si>
  <si>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</si>
  <si>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</si>
  <si>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</si>
  <si>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</si>
  <si>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</si>
  <si>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</si>
  <si>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</si>
  <si>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</si>
  <si>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</si>
  <si>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</si>
  <si>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</si>
  <si>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</si>
  <si>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</si>
  <si>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</si>
  <si>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</si>
  <si>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</si>
  <si>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</si>
  <si>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</si>
  <si>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</si>
  <si>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</si>
  <si>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</si>
  <si>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</si>
  <si>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</si>
  <si>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</si>
  <si>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</si>
  <si>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</si>
  <si>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</si>
  <si>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</si>
  <si>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</si>
  <si>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</si>
  <si>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</si>
  <si>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</si>
  <si>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</si>
  <si>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</si>
  <si>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</si>
  <si>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</si>
  <si>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</si>
  <si>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</si>
  <si>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</si>
  <si>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</si>
  <si>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</si>
  <si>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</si>
  <si>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</si>
  <si>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</si>
  <si>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</si>
  <si>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</si>
  <si>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</si>
  <si>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</si>
  <si>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</si>
  <si>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</si>
  <si>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</si>
  <si>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</si>
  <si>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</si>
  <si>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</si>
  <si>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</si>
  <si>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</si>
  <si>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</si>
  <si>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</si>
  <si>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</si>
  <si>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</si>
  <si>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</si>
  <si>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</si>
  <si>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</si>
  <si>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</si>
  <si>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</si>
  <si>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</si>
  <si>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</si>
  <si>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</si>
  <si>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</si>
  <si>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</si>
  <si>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</si>
  <si>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</si>
  <si>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</si>
  <si>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</si>
  <si>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</si>
  <si>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</si>
  <si>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</si>
  <si>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</si>
  <si>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</si>
  <si>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</si>
  <si>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</si>
  <si>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</si>
  <si>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</si>
  <si>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</si>
  <si>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</si>
  <si>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</si>
  <si>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</si>
  <si>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</si>
  <si>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</si>
  <si>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</si>
  <si>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</si>
  <si>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</si>
  <si>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</si>
  <si>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</si>
  <si>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</si>
  <si>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</si>
  <si>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</si>
  <si>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</si>
  <si>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</si>
  <si>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</si>
  <si>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</si>
  <si>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</si>
  <si>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</si>
  <si>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</si>
  <si>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</si>
  <si>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</si>
  <si>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</si>
  <si>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</si>
  <si>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</si>
  <si>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</si>
  <si>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</si>
  <si>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</si>
  <si>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</si>
  <si>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</si>
  <si>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</si>
  <si>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</si>
  <si>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</si>
  <si>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</si>
  <si>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</si>
  <si>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</si>
  <si>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</si>
  <si>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</si>
  <si>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</si>
  <si>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</si>
  <si>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</si>
  <si>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</si>
  <si>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</si>
  <si>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</si>
  <si>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</si>
  <si>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</si>
  <si>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</si>
  <si>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</si>
  <si>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</si>
  <si>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</si>
  <si>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</si>
  <si>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</si>
  <si>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</si>
  <si>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</si>
  <si>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</si>
  <si>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</si>
  <si>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</si>
  <si>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</si>
  <si>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</si>
  <si>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</si>
  <si>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</si>
  <si>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</si>
  <si>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</si>
  <si>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</si>
  <si>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</si>
  <si>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</si>
  <si>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</si>
  <si>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</si>
  <si>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</si>
  <si>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</si>
  <si>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</si>
  <si>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</si>
  <si>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</si>
  <si>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</si>
  <si>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</si>
  <si>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</si>
  <si>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</si>
  <si>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</si>
  <si>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</si>
  <si>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</si>
  <si>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</si>
  <si>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</si>
  <si>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</si>
  <si>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</si>
  <si>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</si>
  <si>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</si>
  <si>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</si>
  <si>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</si>
  <si>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</si>
  <si>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</si>
  <si>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</si>
  <si>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</si>
  <si>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</si>
  <si>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</si>
  <si>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</si>
  <si>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</si>
  <si>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</si>
  <si>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</si>
  <si>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</si>
  <si>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</si>
  <si>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</si>
  <si>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</si>
  <si>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</si>
  <si>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</si>
  <si>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</si>
  <si>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</si>
  <si>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</si>
  <si>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</si>
  <si>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</si>
  <si>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</si>
  <si>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</si>
  <si>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</si>
  <si>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</si>
  <si>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</si>
  <si>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</si>
  <si>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</si>
  <si>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</si>
  <si>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</si>
  <si>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</si>
  <si>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</si>
  <si>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</si>
  <si>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</si>
  <si>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</si>
  <si>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</si>
  <si>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</si>
  <si>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</si>
  <si>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</si>
  <si>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</si>
  <si>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</si>
  <si>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</si>
  <si>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</si>
  <si>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</si>
  <si>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</si>
  <si>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</si>
  <si>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</si>
  <si>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</si>
  <si>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</si>
  <si>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</si>
  <si>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</si>
  <si>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</si>
  <si>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</si>
  <si>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</si>
  <si>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</si>
  <si>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</si>
  <si>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</si>
  <si>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</si>
  <si>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</si>
  <si>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</si>
  <si>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</si>
  <si>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</si>
  <si>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</si>
  <si>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</si>
  <si>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</si>
  <si>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</si>
  <si>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</si>
  <si>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</si>
  <si>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</si>
  <si>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</si>
  <si>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</si>
  <si>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</si>
  <si>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</si>
  <si>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</si>
  <si>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</si>
  <si>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</si>
  <si>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</si>
  <si>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</si>
  <si>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</si>
  <si>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</si>
  <si>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</si>
  <si>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</si>
  <si>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</si>
  <si>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</si>
  <si>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</si>
  <si>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</si>
  <si>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</si>
  <si>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</si>
  <si>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</si>
  <si>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</si>
  <si>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</si>
  <si>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</si>
  <si>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</si>
  <si>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</si>
  <si>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</si>
  <si>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</si>
  <si>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</si>
  <si>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</si>
  <si>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</si>
  <si>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</si>
  <si>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</si>
  <si>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</si>
  <si>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</si>
  <si>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</si>
  <si>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</si>
  <si>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</si>
  <si>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</si>
  <si>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</si>
  <si>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</si>
  <si>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</si>
  <si>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</si>
  <si>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</si>
  <si>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</si>
  <si>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</si>
  <si>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</si>
  <si>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</si>
  <si>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</si>
  <si>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</si>
  <si>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</si>
  <si>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</si>
  <si>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</si>
  <si>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</si>
  <si>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</si>
  <si>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</si>
  <si>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</si>
  <si>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</si>
  <si>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</si>
  <si>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</si>
  <si>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</si>
  <si>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</si>
  <si>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</si>
  <si>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</si>
  <si>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</si>
  <si>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</si>
  <si>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</si>
  <si>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</si>
  <si>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</si>
  <si>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</si>
  <si>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</si>
  <si>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</si>
  <si>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</si>
  <si>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</si>
  <si>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</si>
  <si>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</si>
  <si>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</si>
  <si>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</si>
  <si>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</si>
  <si>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</si>
  <si>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</si>
  <si>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</si>
  <si>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</si>
  <si>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</si>
  <si>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</si>
  <si>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</si>
  <si>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</si>
  <si>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</si>
  <si>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</si>
  <si>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</si>
  <si>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</si>
  <si>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</si>
  <si>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</si>
  <si>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</si>
  <si>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</si>
  <si>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</si>
  <si>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</si>
  <si>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</si>
  <si>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</si>
  <si>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</si>
  <si>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</si>
  <si>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</si>
  <si>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</si>
  <si>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</si>
  <si>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</si>
  <si>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</si>
  <si>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</si>
  <si>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</si>
  <si>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</si>
  <si>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</si>
  <si>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</si>
  <si>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</si>
  <si>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</si>
  <si>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</si>
  <si>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</si>
  <si>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</si>
  <si>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</si>
  <si>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</si>
  <si>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</si>
  <si>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</si>
  <si>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</si>
  <si>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</si>
  <si>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</si>
  <si>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</si>
  <si>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</si>
  <si>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</si>
  <si>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</si>
  <si>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</si>
  <si>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</si>
  <si>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</si>
  <si>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</si>
  <si>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</si>
  <si>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</si>
  <si>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</si>
  <si>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</si>
  <si>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</si>
  <si>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</si>
  <si>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</si>
  <si>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</si>
  <si>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</si>
  <si>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</si>
  <si>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</si>
  <si>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</si>
  <si>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</si>
  <si>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</si>
  <si>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</si>
  <si>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</si>
  <si>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</si>
  <si>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</si>
  <si>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</si>
  <si>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</si>
  <si>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</si>
  <si>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</si>
  <si>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</si>
  <si>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</si>
  <si>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</si>
  <si>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</si>
  <si>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</si>
  <si>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</si>
  <si>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</si>
  <si>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</si>
  <si>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</si>
  <si>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</si>
  <si>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</si>
  <si>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</si>
  <si>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</si>
  <si>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</si>
  <si>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</si>
  <si>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</si>
  <si>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</si>
  <si>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</si>
  <si>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</si>
  <si>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</si>
  <si>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</si>
  <si>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</si>
  <si>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</si>
  <si>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</si>
  <si>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</si>
  <si>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</si>
  <si>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</si>
  <si>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</si>
  <si>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</si>
  <si>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</si>
  <si>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</si>
  <si>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</si>
  <si>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</si>
  <si>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</si>
  <si>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</si>
  <si>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</si>
  <si>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</si>
  <si>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</si>
  <si>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</si>
  <si>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</si>
  <si>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</si>
  <si>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</si>
  <si>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</si>
  <si>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</si>
  <si>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</si>
  <si>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</si>
  <si>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</si>
  <si>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</si>
  <si>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</si>
  <si>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</si>
  <si>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</si>
  <si>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</si>
  <si>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</si>
  <si>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</si>
  <si>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</si>
  <si>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</si>
  <si>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</si>
  <si>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</si>
  <si>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</si>
  <si>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</si>
  <si>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</si>
  <si>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</si>
  <si>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</si>
  <si>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</si>
  <si>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</si>
  <si>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</si>
  <si>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</si>
  <si>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</si>
  <si>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</si>
  <si>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</si>
  <si>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</si>
  <si>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</si>
  <si>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</si>
  <si>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</si>
  <si>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</si>
  <si>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</si>
  <si>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</si>
  <si>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</si>
  <si>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</si>
  <si>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</si>
  <si>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</si>
  <si>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</si>
  <si>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</si>
  <si>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</si>
  <si>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</si>
  <si>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</si>
  <si>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</si>
  <si>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</si>
  <si>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</si>
  <si>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</si>
  <si>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</si>
  <si>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</si>
  <si>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</si>
  <si>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</si>
  <si>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</si>
  <si>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</si>
  <si>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</si>
  <si>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</si>
  <si>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</si>
  <si>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</si>
  <si>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</si>
  <si>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</si>
  <si>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</si>
  <si>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</si>
  <si>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</si>
  <si>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</si>
  <si>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</si>
  <si>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</si>
  <si>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</si>
  <si>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</si>
  <si>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</si>
  <si>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</si>
  <si>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</si>
  <si>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</si>
  <si>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</si>
  <si>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</si>
  <si>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</si>
  <si>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</si>
  <si>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</si>
  <si>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</si>
  <si>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</si>
  <si>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</si>
  <si>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</si>
  <si>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</si>
  <si>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</si>
  <si>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</si>
  <si>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</si>
  <si>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</si>
  <si>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</si>
  <si>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</si>
  <si>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</si>
  <si>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</si>
  <si>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</si>
  <si>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</si>
  <si>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</si>
  <si>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</si>
  <si>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</si>
  <si>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</si>
  <si>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</si>
  <si>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</si>
  <si>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</si>
  <si>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</si>
  <si>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</si>
  <si>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</si>
  <si>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</si>
  <si>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</si>
  <si>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</si>
  <si>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</si>
  <si>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</si>
  <si>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</si>
  <si>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</si>
  <si>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</si>
  <si>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</si>
  <si>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</si>
  <si>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</si>
  <si>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</si>
  <si>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</si>
  <si>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</si>
  <si>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</si>
  <si>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</si>
  <si>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</si>
  <si>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</si>
  <si>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</si>
  <si>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</si>
  <si>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</si>
  <si>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</si>
  <si>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</si>
  <si>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</si>
  <si>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</si>
  <si>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</si>
  <si>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</si>
  <si>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</si>
  <si>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</si>
  <si>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</si>
  <si>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</si>
  <si>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</si>
  <si>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</si>
  <si>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</si>
  <si>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</si>
  <si>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</si>
  <si>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</si>
  <si>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</si>
  <si>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</si>
  <si>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</si>
  <si>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</si>
  <si>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</si>
  <si>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</si>
  <si>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</si>
  <si>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</si>
  <si>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</si>
  <si>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</si>
  <si>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</si>
  <si>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</si>
  <si>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</si>
  <si>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</si>
  <si>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</si>
  <si>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</si>
  <si>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</si>
  <si>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</si>
  <si>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</si>
  <si>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</si>
  <si>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</si>
  <si>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</si>
  <si>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</si>
  <si>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</si>
  <si>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</si>
  <si>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</si>
  <si>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</si>
  <si>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</si>
  <si>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</si>
  <si>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</si>
  <si>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</si>
  <si>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</si>
  <si>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</si>
  <si>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</si>
  <si>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</si>
  <si>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</si>
  <si>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</si>
  <si>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</si>
  <si>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</si>
  <si>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</si>
  <si>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</si>
  <si>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</si>
  <si>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</si>
  <si>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</si>
  <si>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</si>
  <si>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</si>
  <si>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</si>
  <si>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</si>
  <si>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</si>
  <si>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</si>
  <si>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</si>
  <si>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</si>
  <si>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</si>
  <si>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</si>
  <si>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</si>
  <si>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</si>
  <si>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</si>
  <si>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</si>
  <si>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</si>
  <si>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</si>
  <si>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</si>
  <si>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</si>
  <si>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</si>
  <si>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</si>
  <si>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</si>
  <si>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</si>
  <si>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</si>
  <si>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</si>
  <si>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</si>
  <si>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</si>
  <si>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</si>
  <si>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</si>
  <si>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</si>
  <si>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</si>
  <si>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</si>
  <si>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</si>
  <si>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</si>
  <si>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</si>
  <si>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</si>
  <si>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</si>
  <si>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</si>
  <si>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</si>
  <si>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</si>
  <si>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</si>
  <si>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</si>
  <si>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</si>
  <si>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</si>
  <si>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</si>
  <si>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</si>
  <si>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</si>
  <si>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</si>
  <si>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</si>
  <si>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</si>
  <si>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</si>
  <si>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</si>
  <si>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</si>
  <si>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</si>
  <si>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</si>
  <si>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</si>
  <si>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</si>
  <si>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</si>
  <si>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</si>
  <si>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</si>
  <si>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</si>
  <si>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</si>
  <si>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</si>
  <si>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</si>
  <si>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</si>
  <si>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</si>
  <si>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</si>
  <si>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</si>
  <si>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</si>
  <si>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</si>
  <si>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</si>
  <si>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</si>
  <si>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</si>
  <si>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</si>
  <si>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</si>
  <si>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</si>
  <si>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</si>
  <si>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</si>
  <si>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</si>
  <si>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</si>
  <si>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</si>
  <si>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</si>
  <si>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</si>
  <si>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</si>
  <si>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</si>
  <si>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</si>
  <si>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</si>
  <si>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</si>
  <si>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</si>
  <si>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</si>
  <si>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</si>
  <si>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</si>
  <si>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</si>
  <si>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</si>
  <si>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</si>
  <si>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</si>
  <si>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</si>
  <si>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</si>
  <si>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</si>
  <si>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</si>
  <si>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</si>
  <si>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</si>
  <si>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</si>
  <si>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</si>
  <si>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</si>
  <si>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</si>
  <si>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</si>
  <si>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</si>
  <si>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</si>
  <si>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</si>
  <si>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</si>
  <si>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</si>
  <si>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</si>
  <si>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</si>
  <si>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</si>
  <si>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</si>
  <si>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</si>
  <si>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</si>
  <si>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</si>
  <si>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</si>
  <si>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</si>
  <si>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</si>
  <si>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</si>
  <si>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</si>
  <si>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</si>
  <si>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</si>
  <si>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</si>
  <si>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</si>
  <si>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</si>
  <si>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</si>
  <si>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</si>
  <si>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</si>
  <si>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</si>
  <si>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</si>
  <si>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</si>
  <si>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</si>
  <si>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</si>
  <si>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</si>
  <si>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</si>
  <si>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</si>
  <si>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</si>
  <si>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</si>
  <si>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</si>
  <si>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</si>
  <si>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</si>
  <si>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</si>
  <si>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</si>
  <si>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</si>
  <si>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</si>
  <si>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</si>
  <si>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</si>
  <si>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</si>
  <si>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</si>
  <si>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</si>
  <si>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</si>
  <si>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</si>
  <si>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</si>
  <si>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</si>
  <si>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</si>
  <si>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</si>
  <si>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</si>
  <si>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</si>
  <si>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</si>
  <si>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</si>
  <si>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</si>
  <si>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</si>
  <si>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</si>
  <si>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</si>
  <si>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</si>
  <si>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</si>
  <si>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</si>
  <si>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</si>
  <si>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</si>
  <si>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</si>
  <si>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</si>
  <si>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</si>
  <si>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</si>
  <si>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</si>
  <si>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</si>
  <si>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</si>
  <si>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</si>
  <si>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</si>
  <si>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</si>
  <si>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</si>
  <si>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</si>
  <si>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</si>
  <si>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</si>
  <si>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</si>
  <si>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</si>
  <si>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</si>
  <si>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</si>
  <si>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</si>
  <si>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</si>
  <si>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</si>
  <si>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</si>
  <si>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</si>
  <si>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</si>
  <si>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</si>
  <si>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</si>
  <si>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</si>
  <si>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</si>
  <si>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</si>
  <si>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</si>
  <si>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</si>
  <si>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</si>
  <si>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</si>
  <si>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</si>
  <si>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</si>
  <si>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</si>
  <si>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</si>
  <si>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</si>
  <si>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</si>
  <si>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</si>
  <si>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</si>
  <si>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</si>
  <si>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</si>
  <si>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</si>
  <si>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</si>
  <si>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</si>
  <si>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</si>
  <si>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</si>
  <si>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</si>
  <si>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</si>
  <si>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</si>
  <si>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</si>
  <si>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</si>
  <si>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</si>
  <si>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</si>
  <si>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</si>
  <si>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</si>
  <si>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</si>
  <si>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</si>
  <si>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</si>
  <si>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</si>
  <si>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</si>
  <si>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</si>
  <si>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</si>
  <si>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</si>
  <si>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</si>
  <si>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</si>
  <si>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</si>
  <si>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</si>
  <si>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</si>
  <si>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</si>
  <si>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</si>
  <si>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</si>
  <si>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</si>
  <si>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</si>
  <si>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</si>
  <si>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</si>
  <si>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</si>
  <si>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</si>
  <si>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</si>
  <si>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</si>
  <si>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</si>
  <si>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</si>
  <si>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</si>
  <si>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</si>
  <si>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</si>
  <si>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</si>
  <si>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</si>
  <si>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</si>
  <si>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</si>
  <si>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</si>
  <si>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</si>
  <si>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</si>
  <si>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</si>
  <si>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</si>
  <si>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</si>
  <si>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</si>
  <si>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</si>
  <si>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</si>
  <si>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</si>
  <si>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</si>
  <si>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</si>
  <si>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</si>
  <si>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</si>
  <si>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</si>
  <si>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</si>
  <si>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</si>
  <si>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</si>
  <si>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</si>
  <si>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</si>
  <si>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</si>
  <si>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</si>
  <si>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</si>
  <si>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</si>
  <si>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</si>
  <si>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</si>
  <si>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</si>
  <si>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</si>
  <si>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</si>
  <si>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</si>
  <si>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</si>
  <si>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</si>
  <si>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</si>
  <si>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</si>
  <si>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</si>
  <si>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</si>
  <si>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</si>
  <si>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</si>
  <si>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</si>
  <si>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</si>
  <si>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</si>
  <si>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</si>
  <si>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</si>
  <si>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</si>
  <si>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</si>
  <si>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</si>
  <si>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</si>
  <si>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</si>
  <si>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</si>
  <si>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</si>
  <si>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</si>
  <si>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</si>
  <si>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</si>
  <si>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</si>
  <si>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</si>
  <si>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</si>
  <si>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</si>
  <si>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</si>
  <si>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</si>
  <si>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</si>
  <si>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</si>
  <si>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</si>
  <si>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</si>
  <si>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</si>
  <si>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</si>
  <si>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</si>
  <si>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</si>
  <si>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</si>
  <si>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</si>
  <si>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</si>
  <si>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</si>
  <si>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</si>
  <si>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</si>
  <si>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</si>
  <si>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</si>
  <si>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</si>
  <si>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</si>
  <si>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</si>
  <si>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</si>
  <si>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</si>
  <si>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</si>
  <si>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</si>
  <si>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</si>
  <si>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</si>
  <si>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</si>
  <si>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</si>
  <si>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</si>
  <si>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</si>
  <si>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</si>
  <si>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</si>
  <si>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</si>
  <si>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</si>
  <si>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</si>
  <si>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</si>
  <si>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</si>
  <si>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</si>
  <si>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</si>
  <si>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</si>
  <si>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</si>
  <si>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</si>
  <si>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</si>
  <si>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</si>
  <si>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</si>
  <si>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</si>
  <si>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</si>
  <si>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</si>
  <si>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</si>
  <si>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</si>
  <si>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</si>
  <si>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</si>
  <si>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</si>
  <si>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</si>
  <si>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</si>
  <si>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</si>
  <si>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</si>
  <si>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</si>
  <si>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</si>
  <si>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</si>
  <si>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</si>
  <si>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</si>
  <si>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</si>
  <si>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</si>
  <si>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</si>
  <si>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</si>
  <si>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</si>
  <si>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</si>
  <si>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</si>
  <si>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</si>
  <si>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</si>
  <si>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</si>
  <si>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</si>
  <si>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</si>
  <si>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</si>
  <si>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</si>
  <si>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</si>
  <si>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</si>
  <si>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</si>
  <si>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</si>
  <si>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</si>
  <si>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</si>
  <si>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</si>
  <si>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</si>
  <si>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</si>
  <si>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</si>
  <si>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</si>
  <si>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</si>
  <si>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</si>
  <si>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</si>
  <si>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</si>
  <si>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</si>
  <si>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</si>
  <si>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</si>
  <si>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</si>
  <si>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</si>
  <si>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</si>
  <si>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</si>
  <si>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</si>
  <si>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</si>
  <si>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</si>
  <si>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</si>
  <si>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</si>
  <si>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</si>
  <si>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</si>
  <si>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</si>
  <si>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</si>
  <si>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</si>
  <si>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</si>
  <si>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</si>
  <si>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</si>
  <si>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</si>
  <si>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</si>
  <si>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</si>
  <si>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</si>
  <si>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</si>
  <si>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</si>
  <si>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</si>
  <si>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</si>
  <si>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</si>
  <si>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</si>
  <si>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</si>
  <si>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</si>
  <si>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</si>
  <si>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</si>
  <si>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</si>
  <si>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</si>
  <si>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</si>
  <si>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</si>
  <si>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</si>
  <si>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</si>
  <si>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</si>
  <si>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</si>
  <si>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</si>
  <si>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</si>
  <si>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</si>
  <si>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</si>
  <si>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</si>
  <si>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</si>
  <si>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</si>
  <si>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</si>
  <si>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</si>
  <si>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</si>
  <si>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</si>
  <si>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</si>
  <si>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</si>
  <si>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</si>
  <si>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</si>
  <si>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</si>
  <si>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</si>
  <si>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</si>
  <si>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</si>
  <si>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</si>
  <si>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</si>
  <si>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</si>
  <si>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</si>
  <si>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</si>
  <si>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</si>
  <si>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</si>
  <si>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</si>
  <si>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</si>
  <si>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</si>
  <si>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</si>
  <si>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</si>
  <si>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</si>
  <si>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</si>
  <si>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</si>
  <si>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</si>
  <si>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</si>
  <si>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</si>
  <si>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</si>
  <si>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</si>
  <si>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</si>
  <si>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</si>
  <si>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</si>
  <si>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</si>
  <si>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</si>
  <si>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</si>
  <si>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</si>
  <si>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</si>
  <si>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</si>
  <si>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</si>
  <si>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</si>
  <si>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</si>
  <si>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</si>
  <si>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</si>
  <si>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</si>
  <si>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</si>
  <si>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</si>
  <si>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</si>
  <si>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</si>
  <si>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</si>
  <si>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</si>
  <si>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</si>
  <si>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</si>
  <si>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</si>
  <si>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</si>
  <si>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</si>
  <si>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</si>
  <si>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</si>
  <si>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</si>
  <si>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</si>
  <si>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</si>
  <si>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</si>
  <si>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</si>
  <si>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</si>
  <si>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</si>
  <si>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</si>
  <si>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</si>
  <si>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</si>
  <si>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</si>
  <si>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</si>
  <si>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</si>
  <si>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</si>
  <si>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</si>
  <si>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</si>
  <si>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</si>
  <si>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</si>
  <si>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</si>
  <si>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</si>
  <si>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</si>
  <si>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</si>
  <si>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</si>
  <si>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</si>
  <si>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</si>
  <si>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</si>
  <si>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</si>
  <si>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</si>
  <si>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</si>
  <si>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</si>
  <si>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</si>
  <si>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</si>
  <si>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</si>
  <si>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</si>
  <si>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</si>
  <si>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</si>
  <si>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</si>
  <si>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</si>
  <si>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</si>
  <si>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</si>
  <si>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</si>
  <si>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</si>
  <si>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</si>
  <si>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</si>
  <si>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</si>
  <si>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</si>
  <si>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</si>
  <si>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</si>
  <si>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</si>
  <si>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</si>
  <si>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</si>
  <si>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</si>
  <si>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</si>
  <si>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</si>
  <si>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</si>
  <si>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</si>
  <si>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</si>
  <si>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</si>
  <si>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</si>
  <si>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</si>
  <si>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</si>
  <si>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</si>
  <si>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</si>
  <si>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</si>
  <si>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</si>
  <si>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</si>
  <si>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</si>
  <si>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</si>
  <si>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</si>
  <si>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</si>
  <si>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</si>
  <si>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</si>
  <si>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</si>
  <si>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</si>
  <si>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</si>
  <si>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</si>
  <si>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</si>
  <si>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</si>
  <si>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</si>
  <si>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</si>
  <si>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</si>
  <si>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</si>
  <si>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</si>
  <si>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</si>
  <si>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</si>
  <si>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</si>
  <si>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</si>
  <si>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</si>
  <si>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</si>
  <si>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</si>
  <si>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</si>
  <si>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</si>
  <si>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</si>
  <si>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</si>
  <si>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</si>
  <si>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</si>
  <si>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</si>
  <si>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</si>
  <si>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</si>
  <si>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</si>
  <si>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</si>
  <si>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</si>
  <si>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</si>
  <si>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</si>
  <si>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</si>
  <si>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</si>
  <si>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</si>
  <si>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</si>
  <si>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</si>
  <si>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</si>
  <si>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</si>
  <si>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</si>
  <si>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</si>
  <si>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</si>
  <si>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</si>
  <si>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</si>
  <si>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</si>
  <si>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</si>
  <si>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</si>
  <si>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</si>
  <si>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</si>
  <si>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</si>
  <si>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</si>
  <si>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</si>
  <si>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</si>
  <si>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</si>
  <si>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</si>
  <si>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</si>
  <si>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</si>
  <si>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</si>
  <si>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</si>
  <si>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</si>
  <si>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</si>
  <si>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</si>
  <si>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</si>
  <si>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</si>
  <si>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</si>
  <si>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</si>
  <si>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</si>
  <si>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</si>
  <si>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</si>
  <si>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</si>
  <si>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</si>
  <si>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</si>
  <si>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</si>
  <si>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</si>
  <si>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</si>
  <si>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</si>
  <si>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</si>
  <si>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</si>
  <si>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</si>
  <si>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</si>
  <si>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</si>
  <si>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</si>
  <si>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</si>
  <si>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</si>
  <si>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</si>
  <si>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</si>
  <si>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</si>
  <si>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</si>
  <si>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</si>
  <si>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</si>
  <si>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</si>
  <si>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</si>
  <si>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</si>
  <si>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</si>
  <si>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</si>
  <si>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</si>
  <si>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</si>
  <si>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</si>
  <si>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</si>
  <si>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</si>
  <si>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</si>
  <si>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</si>
  <si>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</si>
  <si>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</si>
  <si>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</si>
  <si>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</si>
  <si>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</si>
  <si>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</si>
  <si>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</si>
  <si>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</si>
  <si>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</si>
  <si>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</si>
  <si>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</si>
  <si>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</si>
  <si>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</si>
  <si>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</si>
  <si>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</si>
  <si>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</si>
  <si>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</si>
  <si>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</si>
  <si>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</si>
  <si>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</si>
  <si>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</si>
  <si>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</si>
  <si>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</si>
  <si>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</si>
  <si>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</si>
  <si>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</si>
  <si>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</si>
  <si>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</si>
  <si>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</si>
  <si>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</si>
  <si>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</si>
  <si>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</si>
  <si>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</si>
  <si>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</si>
  <si>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</si>
  <si>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</si>
  <si>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</si>
  <si>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</si>
  <si>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</si>
  <si>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</si>
  <si>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</si>
  <si>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</si>
  <si>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</si>
  <si>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</si>
  <si>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</si>
  <si>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</si>
  <si>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</si>
  <si>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</si>
  <si>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</si>
  <si>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</si>
  <si>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</si>
  <si>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</si>
  <si>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</si>
  <si>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</si>
  <si>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</si>
  <si>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</si>
  <si>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</si>
  <si>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</si>
  <si>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</si>
  <si>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</si>
  <si>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</si>
  <si>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</si>
  <si>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</si>
  <si>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</si>
  <si>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</si>
  <si>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</si>
  <si>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</si>
  <si>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</si>
  <si>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</si>
  <si>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</si>
  <si>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</si>
  <si>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</si>
  <si>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</si>
  <si>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</si>
  <si>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</si>
  <si>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</si>
  <si>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</si>
  <si>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</si>
  <si>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</si>
  <si>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</si>
  <si>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</si>
  <si>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</si>
  <si>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</si>
  <si>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</si>
  <si>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</si>
  <si>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</si>
  <si>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</si>
  <si>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</si>
  <si>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</si>
  <si>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</si>
  <si>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</si>
  <si>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</si>
  <si>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</si>
  <si>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</si>
  <si>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</si>
  <si>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</si>
  <si>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</si>
  <si>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</si>
  <si>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</si>
  <si>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</si>
  <si>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</si>
  <si>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</si>
  <si>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</si>
  <si>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</si>
  <si>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</si>
  <si>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</si>
  <si>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</si>
  <si>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</si>
  <si>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</si>
  <si>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</si>
  <si>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</si>
  <si>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</si>
  <si>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</si>
  <si>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</si>
  <si>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</si>
  <si>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</si>
  <si>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</si>
  <si>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</si>
  <si>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</si>
  <si>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</si>
  <si>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</si>
  <si>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</si>
  <si>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</si>
  <si>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</si>
  <si>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</si>
  <si>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</si>
  <si>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</si>
  <si>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</si>
  <si>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</si>
  <si>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</si>
  <si>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</si>
  <si>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</si>
  <si>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</si>
  <si>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</si>
  <si>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</si>
  <si>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</si>
  <si>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</si>
  <si>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</si>
  <si>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</si>
  <si>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</si>
  <si>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</si>
  <si>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</si>
  <si>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</si>
  <si>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</si>
  <si>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</si>
  <si>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</si>
  <si>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</si>
  <si>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</si>
  <si>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</si>
  <si>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</si>
  <si>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</si>
  <si>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</si>
  <si>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</si>
  <si>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</si>
  <si>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</si>
  <si>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</si>
  <si>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</si>
  <si>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</si>
  <si>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</si>
  <si>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</si>
  <si>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</si>
  <si>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</si>
  <si>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</si>
  <si>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</si>
  <si>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</si>
  <si>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</si>
  <si>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</si>
  <si>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</si>
  <si>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</si>
  <si>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</si>
  <si>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</si>
  <si>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</si>
  <si>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</si>
  <si>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</si>
  <si>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</si>
  <si>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</si>
  <si>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</si>
  <si>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</si>
  <si>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</si>
  <si>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</si>
  <si>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</si>
  <si>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</si>
  <si>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</si>
  <si>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</si>
  <si>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</si>
  <si>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</si>
  <si>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</si>
  <si>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</si>
  <si>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</si>
  <si>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</si>
  <si>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</si>
  <si>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</si>
  <si>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</si>
  <si>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</si>
  <si>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</si>
  <si>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</si>
  <si>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</si>
  <si>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</si>
  <si>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</si>
  <si>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</si>
  <si>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</si>
  <si>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</si>
  <si>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</si>
  <si>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</si>
  <si>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</si>
  <si>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</si>
  <si>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</si>
  <si>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</si>
  <si>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</si>
  <si>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</si>
  <si>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</si>
  <si>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</si>
  <si>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</si>
  <si>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</si>
  <si>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</si>
  <si>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</si>
  <si>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</si>
  <si>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</si>
  <si>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</si>
  <si>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</si>
  <si>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</si>
  <si>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</si>
  <si>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</si>
  <si>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</si>
  <si>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</si>
  <si>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</si>
  <si>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</si>
  <si>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</si>
  <si>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</si>
  <si>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</si>
  <si>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</si>
  <si>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</si>
  <si>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</si>
  <si>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</si>
  <si>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</si>
  <si>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</si>
  <si>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</si>
  <si>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</si>
  <si>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</si>
  <si>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</si>
  <si>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</si>
  <si>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</si>
  <si>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</si>
  <si>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</si>
  <si>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</si>
  <si>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</si>
  <si>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</si>
  <si>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</si>
  <si>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</si>
  <si>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</si>
  <si>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</si>
  <si>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</si>
  <si>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</si>
  <si>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</si>
  <si>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</si>
  <si>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</si>
  <si>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</si>
  <si>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</si>
  <si>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</si>
  <si>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</si>
  <si>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</si>
  <si>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</si>
  <si>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</si>
  <si>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</si>
  <si>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</si>
  <si>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</si>
  <si>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</si>
  <si>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</si>
  <si>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</si>
  <si>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</si>
  <si>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</si>
  <si>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</si>
  <si>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</si>
  <si>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</si>
  <si>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</si>
  <si>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</si>
  <si>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</si>
  <si>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</si>
  <si>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</si>
  <si>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</si>
  <si>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</si>
  <si>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</si>
  <si>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</si>
  <si>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</si>
  <si>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</si>
  <si>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</si>
  <si>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</si>
  <si>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</si>
  <si>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</si>
  <si>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</si>
  <si>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</si>
  <si>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</si>
  <si>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</si>
  <si>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</si>
  <si>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</si>
  <si>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</si>
  <si>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</si>
  <si>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</si>
  <si>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</si>
  <si>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</si>
  <si>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</si>
  <si>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</si>
  <si>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</si>
  <si>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</si>
  <si>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</si>
  <si>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</si>
  <si>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</si>
  <si>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</si>
  <si>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</si>
  <si>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</si>
  <si>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</si>
  <si>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</si>
  <si>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</si>
  <si>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</si>
  <si>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</si>
  <si>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</si>
  <si>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</si>
  <si>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</si>
  <si>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</si>
  <si>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</si>
  <si>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</si>
  <si>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</si>
  <si>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</si>
  <si>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</si>
  <si>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</si>
  <si>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</si>
  <si>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</si>
  <si>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</si>
  <si>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</si>
  <si>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</si>
  <si>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</si>
  <si>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</si>
  <si>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</si>
  <si>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</si>
  <si>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</si>
  <si>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</si>
  <si>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</si>
  <si>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</si>
  <si>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</si>
  <si>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</si>
  <si>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</si>
  <si>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</si>
  <si>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</si>
  <si>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</si>
  <si>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</si>
  <si>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</si>
  <si>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</si>
  <si>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</si>
  <si>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</si>
  <si>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</si>
  <si>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</si>
  <si>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</si>
  <si>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</si>
  <si>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</si>
  <si>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</si>
  <si>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</si>
  <si>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</si>
  <si>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</si>
  <si>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</si>
  <si>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</si>
  <si>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</si>
  <si>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</si>
  <si>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</si>
  <si>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</si>
  <si>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</si>
  <si>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</si>
  <si>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</si>
  <si>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</si>
  <si>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</si>
  <si>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</si>
  <si>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</si>
  <si>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</si>
  <si>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</si>
  <si>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</si>
  <si>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</si>
  <si>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</si>
  <si>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</si>
  <si>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</si>
  <si>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</si>
  <si>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</si>
  <si>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</si>
  <si>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</si>
  <si>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</si>
  <si>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</si>
  <si>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</si>
  <si>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</si>
  <si>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</si>
  <si>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</si>
  <si>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</si>
  <si>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</si>
  <si>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</si>
  <si>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</si>
  <si>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</si>
  <si>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</si>
  <si>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</si>
  <si>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</si>
  <si>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</si>
  <si>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</si>
  <si>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</si>
  <si>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</si>
  <si>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</si>
  <si>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</si>
  <si>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</si>
  <si>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</si>
  <si>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</si>
  <si>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</si>
  <si>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</si>
  <si>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</si>
  <si>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</si>
  <si>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</si>
  <si>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</si>
  <si>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</si>
  <si>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</si>
  <si>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</si>
  <si>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</si>
  <si>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</si>
  <si>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</si>
  <si>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</si>
  <si>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</si>
  <si>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</si>
  <si>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</si>
  <si>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</si>
  <si>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</si>
  <si>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</si>
  <si>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</si>
  <si>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</si>
  <si>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</si>
  <si>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</si>
  <si>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</si>
  <si>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</si>
  <si>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</si>
  <si>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</si>
  <si>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</si>
  <si>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</si>
  <si>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</si>
  <si>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</si>
  <si>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</si>
  <si>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</si>
  <si>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</si>
  <si>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</si>
  <si>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</si>
  <si>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</si>
  <si>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</si>
  <si>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</si>
  <si>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</si>
  <si>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</si>
  <si>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</si>
  <si>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</si>
  <si>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</si>
  <si>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</si>
  <si>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</si>
  <si>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</si>
  <si>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</si>
  <si>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</si>
  <si>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</si>
  <si>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</si>
  <si>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</si>
  <si>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</si>
  <si>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</si>
  <si>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</si>
  <si>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</si>
  <si>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</si>
  <si>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</si>
  <si>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</si>
  <si>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</si>
  <si>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</si>
  <si>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</si>
  <si>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</si>
  <si>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</si>
  <si>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</si>
  <si>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</si>
  <si>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</si>
  <si>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</si>
  <si>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</si>
  <si>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</si>
  <si>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</si>
  <si>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</si>
  <si>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</si>
  <si>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</si>
  <si>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</si>
  <si>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</si>
  <si>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</si>
  <si>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</si>
  <si>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</si>
  <si>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</si>
  <si>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</si>
  <si>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</si>
  <si>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</si>
  <si>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</si>
  <si>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</si>
  <si>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</si>
  <si>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</si>
  <si>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</si>
  <si>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</si>
  <si>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</si>
  <si>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</si>
  <si>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</si>
  <si>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</si>
  <si>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</si>
  <si>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</si>
  <si>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</si>
  <si>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</si>
  <si>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</si>
  <si>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</si>
  <si>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</si>
  <si>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</si>
  <si>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</si>
  <si>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</si>
  <si>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</si>
  <si>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</si>
  <si>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</si>
  <si>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</si>
  <si>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</si>
  <si>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</si>
  <si>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</si>
  <si>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</si>
  <si>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</si>
  <si>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</si>
  <si>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</si>
  <si>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</si>
  <si>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</si>
  <si>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</si>
  <si>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</si>
  <si>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</si>
  <si>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</si>
  <si>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</si>
  <si>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</si>
  <si>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</si>
  <si>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</si>
  <si>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</si>
  <si>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</si>
  <si>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</si>
  <si>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</si>
  <si>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</si>
  <si>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</si>
  <si>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</si>
  <si>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</si>
  <si>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</si>
  <si>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</si>
  <si>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</si>
  <si>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</si>
  <si>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</si>
  <si>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</si>
  <si>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</si>
  <si>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</si>
  <si>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</si>
  <si>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</si>
  <si>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</si>
  <si>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</si>
  <si>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</si>
  <si>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</si>
  <si>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</si>
  <si>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</si>
  <si>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</si>
  <si>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</si>
  <si>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</si>
  <si>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</si>
  <si>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</si>
  <si>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</si>
  <si>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</si>
  <si>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</si>
  <si>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</si>
  <si>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</si>
  <si>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</si>
  <si>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</si>
  <si>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</si>
  <si>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</si>
  <si>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</si>
  <si>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</si>
  <si>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</si>
  <si>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</si>
  <si>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</si>
  <si>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</si>
  <si>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</si>
  <si>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</si>
  <si>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</si>
  <si>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</si>
  <si>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</si>
  <si>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</si>
  <si>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</si>
  <si>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</si>
  <si>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</si>
  <si>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</si>
  <si>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</si>
  <si>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</si>
  <si>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</si>
  <si>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</si>
  <si>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</si>
  <si>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</si>
  <si>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</si>
  <si>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</si>
  <si>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</si>
  <si>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</si>
  <si>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</si>
  <si>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</si>
  <si>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</si>
  <si>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</si>
  <si>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</si>
  <si>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</si>
  <si>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</si>
  <si>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</si>
  <si>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</si>
  <si>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</si>
  <si>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</si>
  <si>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</si>
  <si>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</si>
  <si>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</si>
  <si>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</si>
  <si>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</si>
  <si>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</si>
  <si>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</si>
  <si>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</si>
  <si>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</si>
  <si>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</si>
  <si>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</si>
  <si>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</si>
  <si>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</si>
  <si>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</si>
  <si>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</si>
  <si>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</si>
  <si>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</si>
  <si>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</si>
  <si>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</si>
  <si>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</si>
  <si>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</si>
  <si>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</si>
  <si>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</si>
  <si>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</si>
  <si>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</si>
  <si>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</si>
  <si>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</si>
  <si>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</si>
  <si>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</si>
  <si>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</si>
  <si>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</si>
  <si>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</si>
  <si>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</si>
  <si>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</si>
  <si>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</si>
  <si>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</si>
  <si>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</si>
  <si>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</si>
  <si>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</si>
  <si>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</si>
  <si>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</si>
  <si>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</si>
  <si>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</si>
  <si>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</si>
  <si>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</si>
  <si>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</si>
  <si>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</si>
  <si>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</si>
  <si>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</si>
  <si>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</si>
  <si>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</si>
  <si>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</si>
  <si>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</si>
  <si>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</si>
  <si>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</si>
  <si>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</si>
  <si>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</si>
  <si>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</si>
  <si>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</si>
  <si>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</si>
  <si>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</si>
  <si>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</si>
  <si>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</si>
  <si>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</si>
  <si>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</si>
  <si>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</si>
  <si>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</si>
  <si>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</si>
  <si>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</si>
  <si>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</si>
  <si>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</si>
  <si>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</si>
  <si>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</si>
  <si>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</si>
  <si>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</si>
  <si>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</si>
  <si>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</si>
  <si>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</si>
  <si>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</si>
  <si>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</si>
  <si>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</si>
  <si>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</si>
  <si>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</si>
  <si>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</si>
  <si>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</si>
  <si>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</si>
  <si>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</si>
  <si>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</si>
  <si>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</si>
  <si>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</si>
  <si>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</si>
  <si>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</si>
  <si>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</si>
  <si>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</si>
  <si>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</si>
  <si>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</si>
  <si>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</si>
  <si>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</si>
  <si>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</si>
  <si>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</si>
  <si>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</si>
  <si>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</si>
  <si>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</si>
  <si>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</si>
  <si>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</si>
  <si>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</si>
  <si>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</si>
  <si>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</si>
  <si>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</si>
  <si>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</si>
  <si>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</si>
  <si>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</si>
  <si>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</si>
  <si>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</si>
  <si>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</si>
  <si>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</si>
  <si>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</si>
  <si>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</si>
  <si>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</si>
  <si>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</si>
  <si>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</si>
  <si>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</si>
  <si>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</si>
  <si>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</si>
  <si>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</si>
  <si>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</si>
  <si>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</si>
  <si>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</si>
  <si>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</si>
  <si>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</si>
  <si>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</si>
  <si>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</si>
  <si>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</si>
  <si>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</si>
  <si>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</si>
  <si>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</si>
  <si>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</si>
  <si>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</si>
  <si>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</si>
  <si>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</si>
  <si>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</si>
  <si>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</si>
  <si>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</si>
  <si>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</si>
  <si>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</si>
  <si>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</si>
  <si>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</si>
  <si>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</si>
  <si>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</si>
  <si>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</si>
  <si>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</si>
  <si>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</si>
  <si>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</si>
  <si>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</si>
  <si>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</si>
  <si>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</si>
  <si>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</si>
  <si>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</si>
  <si>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</si>
  <si>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</si>
  <si>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</si>
  <si>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</si>
  <si>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</si>
  <si>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</si>
  <si>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</si>
  <si>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</si>
  <si>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</si>
  <si>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</si>
  <si>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</si>
  <si>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</si>
  <si>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</si>
  <si>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</si>
  <si>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</si>
  <si>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</si>
  <si>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</si>
  <si>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</si>
  <si>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</si>
  <si>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</si>
  <si>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</si>
  <si>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</si>
  <si>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</si>
  <si>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</si>
  <si>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</si>
  <si>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</si>
  <si>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</si>
  <si>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</si>
  <si>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</si>
  <si>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</si>
  <si>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</si>
  <si>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</si>
  <si>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</si>
  <si>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</si>
  <si>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</si>
  <si>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</si>
  <si>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</si>
  <si>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</si>
  <si>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</si>
  <si>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</si>
  <si>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</si>
  <si>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</si>
  <si>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</si>
  <si>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</si>
  <si>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</si>
  <si>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</si>
  <si>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</si>
  <si>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</si>
  <si>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</si>
  <si>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</si>
  <si>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</si>
  <si>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</si>
  <si>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</si>
  <si>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</si>
  <si>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</si>
  <si>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</si>
  <si>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</si>
  <si>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</si>
  <si>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</si>
  <si>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</si>
  <si>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</si>
  <si>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</si>
  <si>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</si>
  <si>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</si>
  <si>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</si>
  <si>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</si>
  <si>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</si>
  <si>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</si>
  <si>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</si>
  <si>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</si>
  <si>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</si>
  <si>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</si>
  <si>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</si>
  <si>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</si>
  <si>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</si>
  <si>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</si>
  <si>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</si>
  <si>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</si>
  <si>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</si>
  <si>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</si>
  <si>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</si>
  <si>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</si>
  <si>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</si>
  <si>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</si>
  <si>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</si>
  <si>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</si>
  <si>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</si>
  <si>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</si>
  <si>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</si>
  <si>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</si>
  <si>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</si>
  <si>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</si>
  <si>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</si>
  <si>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</si>
  <si>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</si>
  <si>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</si>
  <si>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</si>
  <si>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</si>
  <si>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</si>
  <si>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</si>
  <si>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</si>
  <si>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</si>
  <si>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</si>
  <si>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</si>
  <si>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</si>
  <si>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</si>
  <si>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</si>
  <si>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</si>
  <si>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</si>
  <si>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</si>
  <si>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</si>
  <si>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</si>
  <si>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</si>
  <si>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</si>
  <si>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</si>
  <si>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</si>
  <si>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</si>
  <si>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</si>
  <si>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</si>
  <si>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</si>
  <si>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</si>
  <si>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</si>
  <si>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</si>
  <si>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</si>
  <si>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</si>
  <si>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</si>
  <si>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</si>
  <si>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</si>
  <si>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</si>
  <si>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</si>
  <si>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</si>
  <si>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</si>
  <si>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</si>
  <si>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</si>
  <si>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</si>
  <si>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</si>
  <si>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</si>
  <si>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</si>
  <si>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</si>
  <si>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</si>
  <si>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</si>
  <si>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</si>
  <si>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</si>
  <si>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</si>
  <si>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</si>
  <si>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</si>
  <si>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</si>
  <si>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</si>
  <si>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</si>
  <si>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</si>
  <si>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</si>
  <si>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</si>
  <si>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</si>
  <si>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</si>
  <si>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</si>
  <si>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</si>
  <si>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</si>
  <si>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</si>
  <si>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</si>
  <si>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</si>
  <si>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</si>
  <si>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</si>
  <si>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</si>
  <si>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</si>
  <si>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</si>
  <si>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</si>
  <si>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</si>
  <si>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</si>
  <si>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</si>
  <si>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</si>
  <si>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</si>
  <si>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</si>
  <si>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</si>
  <si>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</si>
  <si>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</si>
  <si>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</si>
  <si>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</si>
  <si>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</si>
  <si>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</si>
  <si>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</si>
  <si>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</si>
  <si>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</si>
  <si>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</si>
  <si>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</si>
  <si>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</si>
  <si>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</si>
  <si>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</si>
  <si>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</si>
  <si>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</si>
  <si>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</si>
  <si>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</si>
  <si>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</si>
  <si>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</si>
  <si>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</si>
  <si>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</si>
  <si>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</si>
  <si>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</si>
  <si>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</si>
  <si>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</si>
  <si>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</si>
  <si>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</si>
  <si>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</si>
  <si>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</si>
  <si>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</si>
  <si>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</si>
  <si>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</si>
  <si>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</si>
  <si>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</si>
  <si>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</si>
  <si>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</si>
  <si>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</si>
  <si>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</si>
  <si>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</si>
  <si>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</si>
  <si>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</si>
  <si>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</si>
  <si>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</si>
  <si>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</si>
  <si>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</si>
  <si>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</si>
  <si>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</si>
  <si>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</si>
  <si>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</si>
  <si>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</si>
  <si>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</si>
  <si>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</si>
  <si>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</si>
  <si>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</si>
  <si>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</si>
  <si>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</si>
  <si>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</si>
  <si>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</si>
  <si>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</si>
  <si>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</si>
  <si>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</si>
  <si>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</si>
  <si>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</si>
  <si>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</si>
  <si>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</si>
  <si>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</si>
  <si>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</si>
  <si>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</si>
  <si>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</si>
  <si>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</si>
  <si>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</si>
  <si>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</si>
  <si>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</si>
  <si>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</si>
  <si>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</si>
  <si>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</si>
  <si>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</si>
  <si>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</si>
  <si>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</si>
  <si>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</si>
  <si>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</si>
  <si>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</si>
  <si>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</si>
  <si>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</si>
  <si>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</si>
  <si>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</si>
  <si>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</si>
  <si>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</si>
  <si>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</si>
  <si>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</si>
  <si>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</si>
  <si>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</si>
  <si>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</si>
  <si>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</si>
  <si>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</si>
  <si>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</si>
  <si>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</si>
  <si>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</si>
  <si>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</si>
  <si>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</si>
  <si>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</si>
  <si>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</si>
  <si>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</si>
  <si>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</si>
  <si>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</si>
  <si>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</si>
  <si>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</si>
  <si>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</si>
  <si>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</si>
  <si>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</si>
  <si>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</si>
  <si>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</si>
  <si>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</si>
  <si>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</si>
  <si>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</si>
  <si>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</si>
  <si>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</si>
  <si>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</si>
  <si>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</si>
  <si>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</si>
  <si>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</si>
  <si>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</si>
  <si>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</si>
  <si>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</si>
  <si>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</si>
  <si>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</si>
  <si>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</si>
  <si>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</si>
  <si>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</si>
  <si>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</si>
  <si>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</si>
  <si>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</si>
  <si>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</si>
  <si>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</si>
  <si>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</si>
  <si>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</si>
  <si>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</si>
  <si>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</si>
  <si>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</si>
  <si>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</si>
  <si>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</si>
  <si>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</si>
  <si>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</si>
  <si>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</si>
  <si>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</si>
  <si>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</si>
  <si>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</si>
  <si>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</si>
  <si>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</si>
  <si>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</si>
  <si>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</si>
  <si>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</si>
  <si>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</si>
  <si>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</si>
  <si>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</si>
  <si>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</si>
  <si>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</si>
  <si>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</si>
  <si>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</si>
  <si>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</si>
  <si>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</si>
  <si>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</si>
  <si>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</si>
  <si>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</si>
  <si>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</si>
  <si>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</si>
  <si>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</si>
  <si>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</si>
  <si>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</si>
  <si>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</si>
  <si>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</si>
  <si>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</si>
  <si>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</si>
  <si>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</si>
  <si>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</si>
  <si>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</si>
  <si>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</si>
  <si>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</si>
  <si>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</si>
  <si>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</si>
  <si>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</si>
  <si>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</si>
  <si>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</si>
  <si>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</si>
  <si>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</si>
  <si>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</si>
  <si>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</si>
  <si>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</si>
  <si>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</si>
  <si>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</si>
  <si>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</si>
  <si>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</si>
  <si>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</si>
  <si>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</si>
  <si>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</si>
  <si>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</si>
  <si>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</si>
  <si>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</si>
  <si>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</si>
  <si>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</si>
  <si>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</si>
  <si>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</si>
  <si>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</si>
  <si>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</si>
  <si>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</si>
  <si>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</si>
  <si>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</si>
  <si>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</si>
  <si>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</si>
  <si>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</si>
  <si>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</si>
  <si>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</si>
  <si>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</si>
  <si>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</si>
  <si>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</si>
  <si>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</si>
  <si>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</si>
  <si>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</si>
  <si>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</si>
  <si>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</si>
  <si>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</si>
  <si>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</si>
  <si>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</si>
  <si>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</si>
  <si>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</si>
  <si>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</si>
  <si>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</si>
  <si>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</si>
  <si>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</si>
  <si>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</si>
  <si>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</si>
  <si>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</si>
  <si>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</si>
  <si>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</si>
  <si>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</si>
  <si>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</si>
  <si>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</si>
  <si>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</si>
  <si>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</si>
  <si>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</si>
  <si>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</si>
  <si>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</si>
  <si>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</si>
  <si>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</si>
  <si>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</si>
  <si>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</si>
  <si>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</si>
  <si>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</si>
  <si>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</si>
  <si>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</si>
  <si>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</si>
  <si>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</si>
  <si>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</si>
  <si>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</si>
  <si>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</si>
  <si>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</si>
  <si>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</si>
  <si>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</si>
  <si>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</si>
  <si>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</si>
  <si>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</si>
  <si>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</si>
  <si>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</si>
  <si>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</si>
  <si>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</si>
  <si>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</si>
  <si>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</si>
  <si>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</si>
  <si>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</si>
  <si>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</si>
  <si>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</si>
  <si>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</si>
  <si>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</si>
  <si>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</si>
  <si>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</si>
  <si>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</si>
  <si>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</si>
  <si>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</si>
  <si>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</si>
  <si>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</si>
  <si>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</si>
  <si>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</si>
  <si>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</si>
  <si>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</si>
  <si>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</si>
  <si>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</si>
  <si>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</si>
  <si>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</si>
  <si>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</si>
  <si>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</si>
  <si>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</si>
  <si>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</si>
  <si>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</si>
  <si>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</si>
  <si>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</si>
  <si>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</si>
  <si>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</si>
  <si>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</si>
  <si>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</si>
  <si>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</si>
  <si>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</si>
  <si>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</si>
  <si>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</si>
  <si>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</si>
  <si>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</si>
  <si>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</si>
  <si>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</si>
  <si>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</si>
  <si>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</si>
  <si>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</si>
  <si>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</si>
  <si>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</si>
  <si>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</si>
  <si>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</si>
  <si>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</si>
  <si>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</si>
  <si>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</si>
  <si>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</si>
  <si>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</si>
  <si>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</si>
  <si>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</si>
  <si>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</si>
  <si>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</si>
  <si>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</si>
  <si>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</si>
  <si>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</si>
  <si>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</si>
  <si>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</si>
  <si>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</si>
  <si>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</si>
  <si>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</si>
  <si>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</si>
  <si>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</si>
  <si>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</si>
  <si>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</si>
  <si>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</si>
  <si>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</si>
  <si>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</si>
  <si>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</si>
  <si>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</si>
  <si>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</si>
  <si>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</si>
  <si>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</si>
  <si>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</si>
  <si>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</si>
  <si>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</si>
  <si>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</si>
  <si>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</si>
  <si>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</si>
  <si>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</si>
  <si>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</si>
  <si>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</si>
  <si>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</si>
  <si>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</si>
  <si>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</si>
  <si>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</si>
  <si>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</si>
  <si>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</si>
  <si>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</si>
  <si>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</si>
  <si>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</si>
  <si>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</si>
  <si>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</si>
  <si>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</si>
  <si>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</si>
  <si>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</si>
  <si>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</si>
  <si>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</si>
  <si>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</si>
  <si>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</si>
  <si>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</si>
  <si>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</si>
  <si>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</si>
  <si>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</si>
  <si>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</si>
  <si>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</si>
  <si>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</si>
  <si>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</si>
  <si>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</si>
  <si>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</si>
  <si>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</si>
  <si>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</si>
  <si>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</si>
  <si>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</si>
  <si>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</si>
  <si>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</si>
  <si>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</si>
  <si>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</si>
  <si>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</si>
  <si>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</si>
  <si>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</si>
  <si>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</si>
  <si>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</si>
  <si>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</si>
  <si>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</si>
  <si>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</si>
  <si>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</si>
  <si>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</si>
  <si>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</si>
  <si>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</si>
  <si>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</si>
  <si>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</si>
  <si>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</si>
  <si>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</si>
  <si>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</si>
  <si>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</si>
  <si>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</si>
  <si>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</si>
  <si>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</si>
  <si>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</si>
  <si>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</si>
  <si>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</si>
  <si>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</si>
  <si>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</si>
  <si>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</si>
  <si>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</si>
  <si>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</si>
  <si>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</si>
  <si>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</si>
  <si>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</si>
  <si>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</si>
  <si>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</si>
  <si>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</si>
  <si>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</si>
  <si>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</si>
  <si>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</si>
  <si>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</si>
  <si>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</si>
  <si>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</si>
  <si>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</si>
  <si>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</si>
  <si>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</si>
  <si>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</si>
  <si>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</si>
  <si>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</si>
  <si>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</si>
  <si>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</si>
  <si>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</si>
  <si>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</si>
  <si>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</si>
  <si>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</si>
  <si>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</si>
  <si>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</si>
  <si>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</si>
  <si>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</si>
  <si>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</si>
  <si>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</si>
  <si>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</si>
  <si>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</si>
  <si>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</si>
  <si>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</si>
  <si>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</si>
  <si>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</si>
  <si>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</si>
  <si>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</si>
  <si>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</si>
  <si>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</si>
  <si>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</si>
  <si>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</si>
  <si>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</si>
  <si>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</si>
  <si>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</si>
  <si>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</si>
  <si>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</si>
  <si>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</si>
  <si>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</si>
  <si>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</si>
  <si>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</si>
  <si>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</si>
  <si>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</si>
  <si>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</si>
  <si>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</si>
  <si>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</si>
  <si>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</si>
  <si>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</si>
  <si>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</si>
  <si>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</si>
  <si>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</si>
  <si>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</si>
  <si>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</si>
  <si>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</si>
  <si>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</si>
  <si>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</si>
  <si>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</si>
  <si>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</si>
  <si>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</si>
  <si>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</si>
  <si>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</si>
  <si>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</si>
  <si>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</si>
  <si>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</si>
  <si>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</si>
  <si>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</si>
  <si>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</si>
  <si>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</si>
  <si>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</si>
  <si>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</si>
  <si>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</si>
  <si>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</si>
  <si>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</si>
  <si>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</si>
  <si>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</si>
  <si>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</si>
  <si>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</si>
  <si>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</si>
  <si>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</si>
  <si>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</si>
  <si>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</si>
  <si>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</si>
  <si>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</si>
  <si>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</si>
  <si>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</si>
  <si>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</si>
  <si>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</si>
  <si>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</si>
  <si>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</si>
  <si>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</si>
  <si>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</si>
  <si>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</si>
  <si>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</si>
  <si>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</si>
  <si>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</si>
  <si>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</si>
  <si>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</si>
  <si>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</si>
  <si>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</si>
  <si>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</si>
  <si>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</si>
  <si>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</si>
  <si>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</si>
  <si>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</si>
  <si>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</si>
  <si>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</si>
  <si>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</si>
  <si>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</si>
  <si>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</si>
  <si>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</si>
  <si>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</si>
  <si>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</si>
  <si>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</si>
  <si>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</si>
  <si>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</si>
  <si>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</si>
  <si>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</si>
  <si>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</si>
  <si>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</si>
  <si>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</si>
  <si>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</si>
  <si>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</si>
  <si>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</si>
  <si>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</si>
  <si>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</si>
  <si>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</si>
  <si>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</si>
  <si>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</si>
  <si>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</si>
  <si>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</si>
  <si>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</si>
  <si>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</si>
  <si>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</si>
  <si>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</si>
  <si>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</si>
  <si>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</si>
  <si>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</si>
  <si>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</si>
  <si>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</si>
  <si>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</si>
  <si>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</si>
  <si>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</si>
  <si>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</si>
  <si>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</si>
  <si>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</si>
  <si>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</si>
  <si>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</si>
  <si>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</si>
  <si>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</si>
  <si>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</si>
  <si>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</si>
  <si>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</si>
  <si>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</si>
  <si>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</si>
  <si>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</si>
  <si>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</si>
  <si>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</si>
  <si>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</si>
  <si>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</si>
  <si>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</si>
  <si>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</si>
  <si>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</si>
  <si>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</si>
  <si>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</si>
  <si>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</si>
  <si>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</si>
  <si>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</si>
  <si>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</si>
  <si>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</si>
  <si>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</si>
  <si>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</si>
  <si>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</si>
  <si>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</si>
  <si>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</si>
  <si>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</si>
  <si>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</si>
  <si>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</si>
  <si>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</si>
  <si>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</si>
  <si>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</si>
  <si>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</si>
  <si>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</si>
  <si>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</si>
  <si>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</si>
  <si>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</si>
  <si>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</si>
  <si>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</si>
  <si>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</si>
  <si>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</si>
  <si>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</si>
  <si>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</si>
  <si>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</si>
  <si>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</si>
  <si>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</si>
  <si>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</si>
  <si>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</si>
  <si>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</si>
  <si>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</si>
  <si>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</si>
  <si>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</si>
  <si>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</si>
  <si>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</si>
  <si>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</si>
  <si>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</si>
  <si>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</si>
  <si>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</si>
  <si>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</si>
  <si>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</si>
  <si>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</si>
  <si>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</si>
  <si>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</si>
  <si>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</si>
  <si>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</si>
  <si>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</si>
  <si>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</si>
  <si>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</si>
  <si>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</si>
  <si>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</si>
  <si>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</si>
  <si>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</si>
  <si>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</si>
  <si>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</si>
  <si>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</si>
  <si>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</si>
  <si>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</si>
  <si>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</si>
  <si>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</si>
  <si>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</si>
  <si>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</si>
  <si>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</si>
  <si>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</si>
  <si>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</si>
  <si>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</si>
  <si>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</si>
  <si>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</si>
  <si>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</si>
  <si>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</si>
  <si>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</si>
  <si>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</si>
  <si>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</si>
  <si>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</si>
  <si>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</si>
  <si>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</si>
  <si>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</si>
  <si>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</si>
  <si>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</si>
  <si>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</si>
  <si>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</si>
  <si>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</si>
  <si>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</si>
  <si>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</si>
  <si>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</si>
  <si>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</si>
  <si>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</si>
  <si>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</si>
  <si>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</si>
  <si>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</si>
  <si>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</si>
  <si>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</si>
  <si>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</si>
  <si>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</si>
  <si>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</si>
  <si>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</si>
  <si>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</si>
  <si>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</si>
  <si>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</si>
  <si>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</si>
  <si>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</si>
  <si>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</si>
  <si>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</si>
  <si>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</si>
  <si>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</si>
  <si>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</si>
  <si>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</si>
  <si>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</si>
  <si>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</si>
  <si>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</si>
  <si>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</si>
  <si>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</si>
  <si>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</si>
  <si>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</si>
  <si>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</si>
  <si>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</si>
  <si>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</si>
  <si>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</si>
  <si>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</si>
  <si>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</si>
  <si>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</si>
  <si>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</si>
  <si>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</si>
  <si>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</si>
  <si>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</si>
  <si>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</si>
  <si>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</si>
  <si>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</si>
  <si>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</si>
  <si>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</si>
  <si>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</si>
  <si>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</si>
  <si>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</si>
  <si>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</si>
  <si>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</si>
  <si>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</si>
  <si>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</si>
  <si>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</si>
  <si>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</si>
  <si>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</si>
  <si>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</si>
  <si>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</si>
  <si>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</si>
  <si>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</si>
  <si>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</si>
  <si>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</si>
  <si>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</si>
  <si>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</si>
  <si>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</si>
  <si>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</si>
  <si>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</si>
  <si>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</si>
  <si>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</si>
  <si>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</si>
  <si>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</si>
  <si>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</si>
  <si>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</si>
  <si>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</si>
  <si>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</si>
  <si>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</si>
  <si>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</si>
  <si>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</si>
  <si>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</si>
  <si>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</si>
  <si>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</si>
  <si>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</si>
  <si>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</si>
  <si>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</si>
  <si>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</si>
  <si>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</si>
  <si>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</si>
  <si>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</si>
  <si>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</si>
  <si>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</si>
  <si>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</si>
  <si>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</si>
  <si>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</si>
  <si>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</si>
  <si>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</si>
  <si>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</si>
  <si>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</si>
  <si>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</si>
  <si>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</si>
  <si>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</si>
  <si>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</si>
  <si>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</si>
  <si>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</si>
  <si>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</si>
  <si>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</si>
  <si>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</si>
  <si>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</si>
  <si>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</si>
  <si>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</si>
  <si>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</si>
  <si>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</si>
  <si>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</si>
  <si>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</si>
  <si>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</si>
  <si>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</si>
  <si>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</si>
  <si>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</si>
  <si>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</si>
  <si>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</si>
  <si>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</si>
  <si>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</si>
  <si>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</si>
  <si>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</si>
  <si>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</si>
  <si>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</si>
  <si>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</si>
  <si>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</si>
  <si>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</si>
  <si>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</si>
  <si>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</si>
  <si>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</si>
  <si>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</si>
  <si>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</si>
  <si>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</si>
  <si>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</si>
  <si>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</si>
  <si>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</si>
  <si>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</si>
  <si>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</si>
  <si>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</si>
  <si>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</si>
  <si>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</si>
  <si>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</si>
  <si>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</si>
  <si>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</si>
  <si>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</si>
  <si>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</si>
  <si>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</si>
  <si>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</si>
  <si>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</si>
  <si>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</si>
  <si>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</si>
  <si>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</si>
  <si>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</si>
  <si>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</si>
  <si>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</si>
  <si>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</si>
  <si>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</si>
  <si>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</si>
  <si>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</si>
  <si>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</si>
  <si>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</si>
  <si>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</si>
  <si>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</si>
  <si>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</si>
  <si>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</si>
  <si>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</si>
  <si>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</si>
  <si>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</si>
  <si>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</si>
  <si>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</si>
  <si>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</si>
  <si>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</si>
  <si>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</si>
  <si>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</si>
  <si>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</si>
  <si>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</si>
  <si>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</si>
  <si>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</si>
  <si>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</si>
  <si>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</si>
  <si>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</si>
  <si>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</si>
  <si>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</si>
  <si>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</si>
  <si>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</si>
  <si>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</si>
  <si>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</si>
  <si>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</si>
  <si>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</si>
  <si>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</si>
  <si>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</si>
  <si>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</si>
  <si>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</si>
  <si>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</si>
  <si>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</si>
  <si>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</si>
  <si>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</si>
  <si>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</si>
  <si>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</si>
  <si>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</si>
  <si>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</si>
  <si>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</si>
  <si>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</si>
  <si>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</si>
  <si>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</si>
  <si>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</si>
  <si>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</si>
  <si>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</si>
  <si>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</si>
  <si>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</si>
  <si>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</si>
  <si>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</si>
  <si>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</si>
  <si>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</si>
  <si>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</si>
  <si>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</si>
  <si>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</si>
  <si>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</si>
  <si>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</si>
  <si>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</si>
  <si>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</si>
  <si>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</si>
  <si>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</si>
  <si>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</si>
  <si>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</si>
  <si>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</si>
  <si>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</si>
  <si>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</si>
  <si>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</si>
  <si>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</si>
  <si>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</si>
  <si>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</si>
  <si>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</si>
  <si>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</si>
  <si>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</si>
  <si>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</si>
  <si>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</si>
  <si>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</si>
  <si>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</si>
  <si>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</si>
  <si>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</si>
  <si>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</si>
  <si>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</si>
  <si>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</si>
  <si>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</si>
  <si>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</si>
  <si>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</si>
  <si>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</si>
  <si>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</si>
  <si>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</si>
  <si>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</si>
  <si>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</si>
  <si>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</si>
  <si>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</si>
  <si>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</si>
  <si>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</si>
  <si>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</si>
  <si>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</si>
  <si>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</si>
  <si>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</si>
  <si>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</si>
  <si>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</si>
  <si>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</si>
  <si>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</si>
  <si>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</si>
  <si>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</si>
  <si>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</si>
  <si>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</si>
  <si>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</si>
  <si>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</si>
  <si>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</si>
  <si>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</si>
  <si>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</si>
  <si>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</si>
  <si>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</si>
  <si>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</si>
  <si>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</si>
  <si>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</si>
  <si>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</si>
  <si>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</si>
  <si>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</si>
  <si>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</si>
  <si>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</si>
  <si>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</si>
  <si>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</si>
  <si>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</si>
  <si>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</si>
  <si>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</si>
  <si>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</si>
  <si>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</si>
  <si>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</si>
  <si>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</si>
  <si>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</si>
  <si>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</si>
  <si>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</si>
  <si>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</si>
  <si>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</si>
  <si>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</si>
  <si>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</si>
  <si>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</si>
  <si>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</si>
  <si>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</si>
  <si>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</si>
  <si>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</si>
  <si>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</si>
  <si>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</si>
  <si>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</si>
  <si>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</si>
  <si>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</si>
  <si>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</si>
  <si>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</si>
  <si>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</si>
  <si>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</si>
  <si>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</si>
  <si>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</si>
  <si>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</si>
  <si>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</si>
  <si>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</si>
  <si>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</si>
  <si>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</si>
  <si>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</si>
  <si>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</si>
  <si>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</si>
  <si>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</si>
  <si>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</si>
  <si>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</si>
  <si>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</si>
  <si>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</si>
  <si>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</si>
  <si>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</si>
  <si>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</si>
  <si>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</si>
  <si>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</si>
  <si>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</si>
  <si>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</si>
  <si>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</si>
  <si>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</si>
  <si>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</si>
  <si>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</si>
  <si>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</si>
  <si>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</si>
  <si>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</si>
  <si>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</si>
  <si>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</si>
  <si>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</si>
  <si>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</si>
  <si>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</si>
  <si>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</si>
  <si>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</si>
  <si>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</si>
  <si>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</si>
  <si>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</si>
  <si>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</si>
  <si>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</si>
  <si>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</si>
  <si>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</si>
  <si>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</si>
  <si>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</si>
  <si>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</si>
  <si>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</si>
  <si>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</si>
  <si>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</si>
  <si>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</si>
  <si>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</si>
  <si>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</si>
  <si>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</si>
  <si>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</si>
  <si>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</si>
  <si>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</si>
  <si>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</si>
  <si>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</si>
  <si>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</si>
  <si>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</si>
  <si>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</si>
  <si>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</si>
  <si>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</si>
  <si>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</si>
  <si>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</si>
  <si>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</si>
  <si>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</si>
  <si>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</si>
  <si>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</si>
  <si>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</si>
  <si>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</si>
  <si>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</si>
  <si>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</si>
  <si>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</si>
  <si>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</si>
  <si>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</si>
  <si>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</si>
  <si>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</si>
  <si>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</si>
  <si>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</si>
  <si>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</si>
  <si>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</si>
  <si>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</si>
  <si>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</si>
  <si>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</si>
  <si>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</si>
  <si>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</si>
  <si>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</si>
  <si>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</si>
  <si>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</si>
  <si>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</si>
  <si>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</si>
  <si>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</si>
  <si>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</si>
  <si>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</si>
  <si>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</si>
  <si>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</si>
  <si>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</si>
  <si>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</si>
  <si>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</si>
  <si>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</si>
  <si>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</si>
  <si>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</si>
  <si>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</si>
  <si>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</si>
  <si>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</si>
  <si>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</si>
  <si>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</si>
  <si>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</si>
  <si>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</si>
  <si>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</si>
  <si>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</si>
  <si>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</si>
  <si>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</si>
  <si>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</si>
  <si>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</si>
  <si>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</si>
  <si>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</si>
  <si>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</si>
  <si>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</si>
  <si>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</si>
  <si>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</si>
  <si>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</si>
  <si>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</si>
  <si>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</si>
  <si>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</si>
  <si>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</si>
  <si>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</si>
  <si>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</si>
  <si>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</si>
  <si>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</si>
  <si>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</si>
  <si>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</si>
  <si>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</si>
  <si>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</si>
  <si>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</si>
  <si>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</si>
  <si>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</si>
  <si>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</si>
  <si>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</si>
  <si>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</si>
  <si>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</si>
  <si>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</si>
  <si>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</si>
  <si>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</si>
  <si>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</si>
  <si>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</si>
  <si>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</si>
  <si>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</si>
  <si>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</si>
  <si>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</si>
  <si>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</si>
  <si>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</si>
  <si>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</si>
  <si>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</si>
  <si>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</si>
  <si>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</si>
  <si>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</si>
  <si>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</si>
  <si>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</si>
  <si>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</si>
  <si>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</si>
  <si>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</si>
  <si>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</si>
  <si>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</si>
  <si>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</si>
  <si>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</si>
  <si>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</si>
  <si>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</si>
  <si>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</si>
  <si>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</si>
  <si>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</si>
  <si>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</si>
  <si>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</si>
  <si>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</si>
  <si>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</si>
  <si>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</si>
  <si>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</si>
  <si>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</si>
  <si>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</si>
  <si>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</si>
  <si>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</si>
  <si>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</si>
  <si>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</si>
  <si>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</si>
  <si>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</si>
  <si>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</si>
  <si>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</si>
  <si>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</si>
  <si>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</si>
  <si>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</si>
  <si>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</si>
  <si>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</si>
  <si>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</si>
  <si>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</si>
  <si>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</si>
  <si>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</si>
  <si>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</si>
  <si>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</si>
  <si>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</si>
  <si>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</si>
  <si>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</si>
  <si>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</si>
  <si>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</si>
  <si>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</si>
  <si>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</si>
  <si>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</si>
  <si>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</si>
  <si>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</si>
  <si>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</si>
  <si>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</si>
  <si>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</si>
  <si>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</si>
  <si>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</si>
  <si>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</si>
  <si>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</si>
  <si>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</si>
  <si>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</si>
  <si>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</si>
  <si>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</si>
  <si>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</si>
  <si>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</si>
  <si>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</si>
  <si>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</si>
  <si>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</si>
  <si>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</si>
  <si>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</si>
  <si>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</si>
  <si>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</si>
  <si>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</si>
  <si>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</si>
  <si>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</si>
  <si>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</si>
  <si>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</si>
  <si>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</si>
  <si>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</si>
  <si>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</si>
  <si>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</si>
  <si>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</si>
  <si>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</si>
  <si>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</si>
  <si>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</si>
  <si>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</si>
  <si>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</si>
  <si>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</si>
  <si>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</si>
  <si>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</si>
  <si>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</si>
  <si>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</si>
  <si>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</si>
  <si>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</si>
  <si>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</si>
  <si>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</si>
  <si>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</si>
  <si>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</si>
  <si>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</si>
  <si>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</si>
  <si>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</si>
  <si>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</si>
  <si>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</si>
  <si>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</si>
  <si>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</si>
  <si>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</si>
  <si>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</si>
  <si>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</si>
  <si>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</si>
  <si>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</si>
  <si>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</si>
  <si>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</si>
  <si>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</si>
  <si>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</si>
  <si>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</si>
  <si>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</si>
  <si>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</si>
  <si>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</si>
  <si>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</si>
  <si>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</si>
  <si>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</si>
  <si>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</si>
  <si>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</si>
  <si>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</si>
  <si>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</si>
  <si>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</si>
  <si>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</si>
  <si>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</si>
  <si>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</si>
  <si>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</si>
  <si>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</si>
  <si>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</si>
  <si>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</si>
  <si>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</si>
  <si>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</si>
  <si>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</si>
  <si>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</si>
  <si>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</si>
  <si>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</si>
  <si>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</si>
  <si>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</si>
  <si>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</si>
  <si>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</si>
  <si>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</si>
  <si>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</si>
  <si>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</si>
  <si>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</si>
  <si>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</si>
  <si>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</si>
  <si>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</si>
  <si>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</si>
  <si>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</si>
  <si>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</si>
  <si>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</si>
  <si>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</si>
  <si>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</si>
  <si>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</si>
  <si>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</si>
  <si>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</si>
  <si>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</si>
  <si>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</si>
  <si>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</si>
  <si>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</si>
  <si>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</si>
  <si>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</si>
  <si>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</si>
  <si>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</si>
  <si>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</si>
  <si>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</si>
  <si>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</si>
  <si>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</si>
  <si>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</si>
  <si>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</si>
  <si>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</si>
  <si>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</si>
  <si>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</si>
  <si>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</si>
  <si>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</si>
  <si>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</si>
  <si>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</si>
  <si>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</si>
  <si>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</si>
  <si>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</si>
  <si>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</si>
  <si>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</si>
  <si>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</si>
  <si>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</si>
  <si>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</si>
  <si>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</si>
  <si>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</si>
  <si>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</si>
  <si>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</si>
  <si>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</si>
  <si>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</si>
  <si>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</si>
  <si>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</si>
  <si>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</si>
  <si>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</si>
  <si>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</si>
  <si>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</si>
  <si>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</si>
  <si>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</si>
  <si>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</si>
  <si>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</si>
  <si>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</si>
  <si>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</si>
  <si>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</si>
  <si>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</si>
  <si>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</si>
  <si>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</si>
  <si>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</si>
  <si>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</si>
  <si>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</si>
  <si>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</si>
  <si>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</si>
  <si>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</si>
  <si>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</si>
  <si>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</si>
  <si>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</si>
  <si>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</si>
  <si>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</si>
  <si>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</si>
  <si>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</si>
  <si>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</si>
  <si>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</si>
  <si>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</si>
  <si>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</si>
  <si>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</si>
  <si>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</si>
  <si>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</si>
  <si>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</si>
  <si>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</si>
  <si>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</si>
  <si>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</si>
  <si>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</si>
  <si>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</si>
  <si>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</si>
  <si>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</si>
  <si>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</si>
  <si>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</si>
  <si>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</si>
  <si>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</si>
  <si>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</si>
  <si>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</si>
  <si>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</si>
  <si>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</si>
  <si>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</si>
  <si>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</si>
  <si>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</si>
  <si>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</si>
  <si>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</si>
  <si>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</si>
  <si>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</si>
  <si>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</si>
  <si>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</si>
  <si>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</si>
  <si>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</si>
  <si>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</si>
  <si>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</si>
  <si>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</si>
  <si>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</si>
  <si>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</si>
  <si>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</si>
  <si>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</si>
  <si>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</si>
  <si>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</si>
  <si>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</si>
  <si>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</si>
  <si>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</si>
  <si>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</si>
  <si>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</si>
  <si>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</si>
  <si>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</si>
  <si>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</si>
  <si>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</si>
  <si>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</si>
  <si>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</si>
  <si>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</si>
  <si>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</si>
  <si>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</si>
  <si>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</si>
  <si>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</si>
  <si>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</si>
  <si>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</si>
  <si>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</si>
  <si>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</si>
  <si>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</si>
  <si>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</si>
  <si>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</si>
  <si>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</si>
  <si>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</si>
  <si>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</si>
  <si>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</si>
  <si>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</si>
  <si>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</si>
  <si>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</si>
  <si>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</si>
  <si>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</si>
  <si>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</si>
  <si>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</si>
  <si>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</si>
  <si>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</si>
  <si>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</si>
  <si>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</si>
  <si>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</si>
  <si>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</si>
  <si>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</si>
  <si>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</si>
  <si>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</si>
  <si>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</si>
  <si>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</si>
  <si>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</si>
  <si>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</si>
  <si>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</si>
  <si>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</si>
  <si>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</si>
  <si>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</si>
  <si>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</si>
  <si>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</si>
  <si>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</si>
  <si>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</si>
  <si>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</si>
  <si>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</si>
  <si>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</si>
  <si>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</si>
  <si>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</si>
  <si>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</si>
  <si>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</si>
  <si>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</si>
  <si>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</si>
  <si>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</si>
  <si>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</si>
  <si>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</si>
  <si>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</si>
  <si>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</si>
  <si>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</si>
  <si>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</si>
  <si>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</si>
  <si>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</si>
  <si>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</si>
  <si>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</si>
  <si>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</si>
  <si>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</si>
  <si>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</si>
  <si>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</si>
  <si>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</si>
  <si>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</si>
  <si>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</si>
  <si>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</si>
  <si>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</si>
  <si>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</si>
  <si>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</si>
  <si>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</si>
  <si>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</si>
  <si>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</si>
  <si>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</si>
  <si>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</si>
  <si>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</si>
  <si>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</si>
  <si>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</si>
  <si>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</si>
  <si>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</si>
  <si>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</si>
  <si>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</si>
  <si>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</si>
  <si>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</si>
  <si>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</si>
  <si>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</si>
  <si>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</si>
  <si>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</si>
  <si>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</si>
  <si>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</si>
  <si>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</si>
  <si>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</si>
  <si>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</si>
  <si>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</si>
  <si>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</si>
  <si>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</si>
  <si>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</si>
  <si>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</si>
  <si>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</si>
  <si>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</si>
  <si>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</si>
  <si>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</si>
  <si>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</si>
  <si>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</si>
  <si>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</si>
  <si>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</si>
  <si>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</si>
  <si>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</si>
  <si>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</si>
  <si>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</si>
  <si>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</si>
  <si>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</si>
  <si>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</si>
  <si>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</si>
  <si>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</si>
  <si>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</si>
  <si>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</si>
  <si>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</si>
  <si>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</si>
  <si>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</si>
  <si>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</si>
  <si>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</si>
  <si>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</si>
  <si>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</si>
  <si>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</si>
  <si>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</si>
  <si>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</si>
  <si>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</si>
  <si>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</si>
  <si>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</si>
  <si>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</si>
  <si>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</si>
  <si>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</si>
  <si>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</si>
  <si>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</si>
  <si>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</si>
  <si>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</si>
  <si>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</si>
  <si>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</si>
  <si>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</si>
  <si>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</si>
  <si>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</si>
  <si>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</si>
  <si>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</si>
  <si>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</si>
  <si>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</si>
  <si>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</si>
  <si>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</si>
  <si>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</si>
  <si>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</si>
  <si>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</si>
  <si>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</si>
  <si>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</si>
  <si>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</si>
  <si>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</si>
  <si>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</si>
  <si>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</si>
  <si>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</si>
  <si>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</si>
  <si>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</si>
  <si>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</si>
  <si>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</si>
  <si>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</si>
  <si>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</si>
  <si>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</si>
  <si>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</si>
  <si>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</si>
  <si>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</si>
  <si>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</si>
  <si>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</si>
  <si>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</si>
  <si>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</si>
  <si>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</si>
  <si>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</si>
  <si>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</si>
  <si>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</si>
  <si>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</si>
  <si>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</si>
  <si>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</si>
  <si>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</si>
  <si>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</si>
  <si>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</si>
  <si>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</si>
  <si>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</si>
  <si>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</si>
  <si>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</si>
  <si>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</si>
  <si>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</si>
  <si>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</si>
  <si>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</si>
  <si>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</si>
  <si>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</si>
  <si>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</si>
  <si>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</si>
  <si>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</si>
  <si>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</si>
  <si>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</si>
  <si>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</si>
  <si>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</si>
  <si>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</si>
  <si>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</si>
  <si>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</si>
  <si>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</si>
  <si>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</si>
  <si>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</si>
  <si>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</si>
  <si>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</si>
  <si>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</si>
  <si>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</si>
  <si>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</si>
  <si>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</si>
  <si>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</si>
  <si>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</si>
  <si>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</si>
  <si>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</si>
  <si>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</si>
  <si>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</si>
  <si>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</si>
  <si>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</si>
  <si>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</si>
  <si>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</si>
  <si>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</si>
  <si>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</si>
  <si>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</si>
  <si>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</si>
  <si>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</si>
  <si>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</si>
  <si>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</si>
  <si>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</si>
  <si>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</si>
  <si>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</si>
  <si>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</si>
  <si>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</si>
  <si>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</si>
  <si>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</si>
  <si>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</si>
  <si>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</si>
  <si>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</si>
  <si>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</si>
  <si>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</si>
  <si>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</si>
  <si>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</si>
  <si>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</si>
  <si>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</si>
  <si>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</si>
  <si>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</si>
  <si>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</si>
  <si>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</si>
  <si>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</si>
  <si>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</si>
  <si>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</si>
  <si>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</si>
  <si>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</si>
  <si>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</si>
  <si>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</si>
  <si>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</si>
  <si>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</si>
  <si>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</si>
  <si>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</si>
  <si>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</si>
  <si>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</si>
  <si>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</si>
  <si>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</si>
  <si>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</si>
  <si>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</si>
  <si>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</si>
  <si>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</si>
  <si>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</si>
  <si>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</si>
  <si>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</si>
  <si>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</si>
  <si>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</si>
  <si>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</si>
  <si>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</si>
  <si>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</si>
  <si>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</si>
  <si>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</si>
  <si>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</si>
  <si>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</si>
  <si>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</si>
  <si>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</si>
  <si>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</si>
  <si>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</si>
  <si>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</si>
  <si>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</si>
  <si>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</si>
  <si>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</si>
  <si>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</si>
  <si>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</si>
  <si>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</si>
  <si>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</si>
  <si>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</si>
  <si>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</si>
  <si>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</si>
  <si>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</si>
  <si>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</si>
  <si>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</si>
  <si>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</si>
  <si>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</si>
  <si>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</si>
  <si>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</si>
  <si>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</si>
  <si>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</si>
  <si>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</si>
  <si>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</si>
  <si>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</si>
  <si>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</si>
  <si>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</si>
  <si>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</si>
  <si>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</si>
  <si>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</si>
  <si>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</si>
  <si>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</si>
  <si>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</si>
  <si>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</si>
  <si>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</si>
  <si>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</si>
  <si>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</si>
  <si>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</si>
  <si>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</si>
  <si>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</si>
  <si>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</si>
  <si>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</si>
  <si>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</si>
  <si>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</si>
  <si>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</si>
  <si>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</si>
  <si>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</si>
  <si>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</si>
  <si>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</si>
  <si>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</si>
  <si>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</si>
  <si>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</si>
  <si>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</si>
  <si>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</si>
  <si>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</si>
  <si>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</si>
  <si>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</si>
  <si>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</si>
  <si>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</si>
  <si>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</si>
  <si>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</si>
  <si>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</si>
  <si>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</si>
  <si>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</si>
  <si>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</si>
  <si>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</si>
  <si>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</si>
  <si>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</si>
  <si>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</si>
  <si>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</si>
  <si>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</si>
  <si>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</si>
  <si>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</si>
  <si>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</si>
  <si>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</si>
  <si>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</si>
  <si>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</si>
  <si>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</si>
  <si>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</si>
  <si>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</si>
  <si>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</si>
  <si>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</si>
  <si>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</si>
  <si>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</si>
  <si>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</si>
  <si>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</si>
  <si>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</si>
  <si>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</si>
  <si>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</si>
  <si>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</si>
  <si>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</si>
  <si>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</si>
  <si>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</si>
  <si>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</si>
  <si>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</si>
  <si>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</si>
  <si>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</si>
  <si>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</si>
  <si>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</si>
  <si>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</si>
  <si>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</si>
  <si>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</si>
  <si>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</si>
  <si>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</si>
  <si>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</si>
  <si>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</si>
  <si>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</si>
  <si>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</si>
  <si>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</si>
  <si>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</si>
  <si>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</si>
  <si>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</si>
  <si>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</si>
  <si>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</si>
  <si>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</si>
  <si>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</si>
  <si>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</si>
  <si>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</si>
  <si>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</si>
  <si>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</si>
  <si>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</si>
  <si>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</si>
  <si>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</si>
  <si>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</si>
  <si>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</si>
  <si>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</si>
  <si>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</si>
  <si>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</si>
  <si>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</si>
  <si>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</si>
  <si>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</si>
  <si>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</si>
  <si>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</si>
  <si>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</si>
  <si>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</si>
  <si>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</si>
  <si>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</si>
  <si>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</si>
  <si>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</si>
  <si>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</si>
  <si>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</si>
  <si>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</si>
  <si>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</si>
  <si>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</si>
  <si>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</si>
  <si>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</si>
  <si>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</si>
  <si>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</si>
  <si>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</si>
  <si>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</si>
  <si>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</si>
  <si>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</si>
  <si>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</si>
  <si>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</si>
  <si>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</si>
  <si>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</si>
  <si>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</si>
  <si>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</si>
  <si>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</si>
  <si>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</si>
  <si>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</si>
  <si>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</si>
  <si>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</si>
  <si>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</si>
  <si>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</si>
  <si>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</si>
  <si>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</si>
  <si>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</si>
  <si>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</si>
  <si>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</si>
  <si>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</si>
  <si>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</si>
  <si>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</si>
  <si>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</si>
  <si>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</si>
  <si>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</si>
  <si>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</si>
  <si>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</si>
  <si>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</si>
  <si>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</si>
  <si>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</si>
  <si>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</si>
  <si>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</si>
  <si>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</si>
  <si>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</si>
  <si>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</si>
  <si>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</si>
  <si>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</si>
  <si>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</si>
  <si>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</si>
  <si>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</si>
  <si>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</si>
  <si>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</si>
  <si>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</si>
  <si>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</si>
  <si>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</si>
  <si>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</si>
  <si>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</si>
  <si>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</si>
  <si>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</si>
  <si>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</si>
  <si>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</si>
  <si>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</si>
  <si>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</si>
  <si>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</si>
  <si>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</si>
  <si>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</si>
  <si>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</si>
  <si>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</si>
  <si>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</si>
  <si>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</si>
  <si>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</si>
  <si>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</si>
  <si>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</si>
  <si>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</si>
  <si>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</si>
  <si>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</si>
  <si>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</si>
  <si>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</si>
  <si>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</si>
  <si>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</si>
  <si>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</si>
  <si>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</si>
  <si>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</si>
  <si>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</si>
  <si>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</si>
  <si>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</si>
  <si>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</si>
  <si>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</si>
  <si>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</si>
  <si>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</si>
  <si>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</si>
  <si>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</si>
  <si>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</si>
  <si>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</si>
  <si>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</si>
  <si>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</si>
  <si>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</si>
  <si>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</si>
  <si>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</si>
  <si>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</si>
  <si>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</si>
  <si>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</si>
  <si>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</si>
  <si>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</si>
  <si>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</si>
  <si>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</si>
  <si>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</si>
  <si>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</si>
  <si>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</si>
  <si>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</si>
  <si>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</si>
  <si>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</si>
  <si>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</si>
  <si>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</si>
  <si>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</si>
  <si>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</si>
  <si>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</si>
  <si>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</si>
  <si>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</si>
  <si>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</si>
  <si>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</si>
  <si>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</si>
  <si>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</si>
  <si>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</si>
  <si>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</si>
  <si>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</si>
  <si>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</si>
  <si>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</si>
  <si>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</si>
  <si>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</si>
  <si>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</si>
  <si>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</si>
  <si>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</si>
  <si>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</si>
  <si>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</si>
  <si>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</si>
  <si>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</si>
  <si>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</si>
  <si>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</si>
  <si>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</si>
  <si>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</si>
  <si>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</si>
  <si>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</si>
  <si>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</si>
  <si>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</si>
  <si>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</si>
  <si>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</si>
  <si>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</si>
  <si>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</si>
  <si>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</si>
  <si>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</si>
  <si>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</si>
  <si>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</si>
  <si>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</si>
  <si>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</si>
  <si>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</si>
  <si>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</si>
  <si>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</si>
  <si>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</si>
  <si>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</si>
  <si>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</si>
  <si>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</si>
  <si>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</si>
  <si>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</si>
  <si>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</si>
  <si>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</si>
  <si>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</si>
  <si>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</si>
  <si>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</si>
  <si>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</si>
  <si>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</si>
  <si>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</si>
  <si>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</si>
  <si>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</si>
  <si>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</si>
  <si>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</si>
  <si>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</si>
  <si>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</si>
  <si>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</si>
  <si>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</si>
  <si>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</si>
  <si>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</si>
  <si>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</si>
  <si>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</si>
  <si>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</si>
  <si>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</si>
  <si>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</si>
  <si>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</si>
  <si>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</si>
  <si>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</si>
  <si>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</si>
  <si>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</si>
  <si>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</si>
  <si>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</si>
  <si>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</si>
  <si>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</si>
  <si>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</si>
  <si>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</si>
  <si>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</si>
  <si>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</si>
  <si>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</si>
  <si>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</si>
  <si>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</si>
  <si>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</si>
  <si>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</si>
  <si>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</si>
  <si>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</si>
  <si>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</si>
  <si>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</si>
  <si>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</si>
  <si>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</si>
  <si>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</si>
  <si>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</si>
  <si>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</si>
  <si>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</si>
  <si>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</si>
  <si>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</si>
  <si>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</si>
  <si>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</si>
  <si>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</si>
  <si>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</si>
  <si>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</si>
  <si>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</si>
  <si>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</si>
  <si>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</si>
  <si>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</si>
  <si>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</si>
  <si>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</si>
  <si>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</si>
  <si>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</si>
  <si>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</si>
  <si>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</si>
  <si>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</si>
  <si>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</si>
  <si>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</si>
  <si>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</si>
  <si>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</si>
  <si>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</si>
  <si>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</si>
  <si>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</si>
  <si>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</si>
  <si>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</si>
  <si>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</si>
  <si>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</si>
  <si>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</si>
  <si>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</si>
  <si>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</si>
  <si>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</si>
  <si>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</si>
  <si>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</si>
  <si>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</si>
  <si>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</si>
  <si>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</si>
  <si>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</si>
  <si>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</si>
  <si>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</si>
  <si>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</si>
  <si>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</si>
  <si>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</si>
  <si>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</si>
  <si>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</si>
  <si>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</si>
  <si>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</si>
  <si>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</si>
  <si>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</si>
  <si>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</si>
  <si>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</si>
  <si>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</si>
  <si>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</si>
  <si>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</si>
  <si>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</si>
  <si>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</si>
  <si>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</si>
  <si>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</si>
  <si>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</si>
  <si>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</si>
  <si>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</si>
  <si>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</si>
  <si>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</si>
  <si>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</si>
  <si>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</si>
  <si>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</si>
  <si>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</si>
  <si>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</si>
  <si>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</si>
  <si>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</si>
  <si>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</si>
  <si>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</si>
  <si>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</si>
  <si>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</si>
  <si>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</si>
  <si>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</si>
  <si>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</si>
  <si>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</si>
  <si>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</si>
  <si>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</si>
  <si>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</si>
  <si>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</si>
  <si>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</si>
  <si>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</si>
  <si>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</si>
  <si>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</si>
  <si>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</si>
  <si>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</si>
  <si>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</si>
  <si>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</si>
  <si>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</si>
  <si>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</si>
  <si>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</si>
  <si>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</si>
  <si>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</si>
  <si>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</si>
  <si>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</si>
  <si>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</si>
  <si>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</si>
  <si>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</si>
  <si>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</si>
  <si>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</si>
  <si>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</si>
  <si>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</si>
  <si>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</si>
  <si>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</si>
  <si>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</si>
  <si>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</si>
  <si>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</si>
  <si>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</si>
  <si>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</si>
  <si>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</si>
  <si>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</si>
  <si>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</si>
  <si>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</si>
  <si>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</si>
  <si>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</si>
  <si>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</si>
  <si>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</si>
  <si>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</si>
  <si>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</si>
  <si>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</si>
  <si>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</si>
  <si>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</si>
  <si>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</si>
  <si>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</si>
  <si>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</si>
  <si>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</si>
  <si>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</si>
  <si>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</si>
  <si>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</si>
  <si>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</si>
  <si>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</si>
  <si>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</si>
  <si>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</si>
  <si>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</si>
  <si>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</si>
  <si>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</si>
  <si>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</si>
  <si>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</si>
  <si>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</si>
  <si>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</si>
  <si>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</si>
  <si>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</si>
  <si>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</si>
  <si>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</si>
  <si>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</si>
  <si>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</si>
  <si>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</si>
  <si>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</si>
  <si>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</si>
  <si>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</si>
  <si>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</si>
  <si>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</si>
  <si>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</si>
  <si>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</si>
  <si>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</si>
  <si>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</si>
  <si>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</si>
  <si>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</si>
  <si>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</si>
  <si>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</si>
  <si>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</si>
  <si>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</si>
  <si>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</si>
  <si>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</si>
  <si>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</si>
  <si>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</si>
  <si>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</si>
  <si>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</si>
  <si>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</si>
  <si>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</si>
  <si>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</si>
  <si>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</si>
  <si>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</si>
  <si>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</si>
  <si>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</si>
  <si>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</si>
  <si>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</si>
  <si>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</si>
  <si>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</si>
  <si>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</si>
  <si>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</si>
  <si>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</si>
  <si>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</si>
  <si>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</si>
  <si>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</si>
  <si>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</si>
  <si>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</si>
  <si>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</si>
  <si>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</si>
  <si>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</si>
  <si>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</si>
  <si>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</si>
  <si>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</si>
  <si>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</si>
  <si>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</si>
  <si>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</si>
  <si>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</si>
  <si>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</si>
  <si>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</si>
  <si>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</si>
  <si>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</si>
  <si>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</si>
  <si>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</si>
  <si>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</si>
  <si>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</si>
  <si>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</si>
  <si>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</si>
  <si>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</si>
  <si>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</si>
  <si>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</si>
  <si>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</si>
  <si>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</si>
  <si>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</si>
  <si>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</si>
  <si>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</si>
  <si>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</si>
  <si>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</si>
  <si>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</si>
  <si>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</si>
  <si>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</si>
  <si>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</si>
  <si>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</si>
  <si>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</si>
  <si>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</si>
  <si>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</si>
  <si>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</si>
  <si>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</si>
  <si>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</si>
  <si>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</si>
  <si>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</si>
  <si>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</si>
  <si>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</si>
  <si>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</si>
  <si>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</si>
  <si>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</si>
  <si>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</si>
  <si>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</si>
  <si>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</si>
  <si>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</si>
  <si>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</si>
  <si>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</si>
  <si>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</si>
  <si>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</si>
  <si>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</si>
  <si>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</si>
  <si>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</si>
  <si>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</si>
  <si>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</si>
  <si>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</si>
  <si>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</si>
  <si>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</si>
  <si>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</si>
  <si>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</si>
  <si>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</si>
  <si>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</si>
  <si>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</si>
  <si>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</si>
  <si>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</si>
  <si>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</si>
  <si>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</si>
  <si>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</si>
  <si>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</si>
  <si>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</si>
  <si>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</si>
  <si>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</si>
  <si>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</si>
  <si>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</si>
  <si>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</si>
  <si>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</si>
  <si>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</si>
  <si>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</si>
  <si>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</si>
  <si>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</si>
  <si>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</si>
  <si>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</si>
  <si>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</si>
  <si>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</si>
  <si>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</si>
  <si>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</si>
  <si>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</si>
  <si>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</si>
  <si>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</si>
  <si>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</si>
  <si>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</si>
  <si>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</si>
  <si>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</si>
  <si>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</si>
  <si>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</si>
  <si>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</si>
  <si>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</si>
  <si>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</si>
  <si>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</si>
  <si>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</si>
  <si>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</si>
  <si>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</si>
  <si>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</si>
  <si>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</si>
  <si>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</si>
  <si>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</si>
  <si>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</si>
  <si>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</si>
  <si>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</si>
  <si>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</si>
  <si>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</si>
  <si>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</si>
  <si>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</si>
  <si>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</si>
  <si>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</si>
  <si>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</si>
  <si>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</si>
  <si>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</si>
  <si>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</si>
  <si>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</si>
  <si>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</si>
  <si>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</si>
  <si>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</si>
  <si>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</si>
  <si>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</si>
  <si>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</si>
  <si>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</si>
  <si>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</si>
  <si>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</si>
  <si>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</si>
  <si>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</si>
  <si>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</si>
  <si>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</si>
  <si>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</si>
  <si>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</si>
  <si>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</si>
  <si>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</si>
  <si>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</si>
  <si>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</si>
  <si>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</si>
  <si>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</si>
  <si>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</si>
  <si>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</si>
  <si>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</si>
  <si>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</si>
  <si>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</si>
  <si>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</si>
  <si>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</si>
  <si>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</si>
  <si>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</si>
  <si>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</si>
  <si>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</si>
  <si>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</si>
  <si>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</si>
  <si>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</si>
  <si>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</si>
  <si>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</si>
  <si>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</si>
  <si>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</si>
  <si>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</si>
  <si>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</si>
  <si>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</si>
  <si>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</si>
  <si>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</si>
  <si>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</si>
  <si>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</si>
  <si>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</si>
  <si>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</si>
  <si>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</si>
  <si>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</si>
  <si>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</si>
  <si>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</si>
  <si>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</si>
  <si>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</si>
  <si>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</si>
  <si>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</si>
  <si>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</si>
  <si>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</si>
  <si>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</si>
  <si>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</si>
  <si>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</si>
  <si>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</si>
  <si>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</si>
  <si>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</si>
  <si>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</si>
  <si>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</si>
  <si>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</si>
  <si>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</si>
  <si>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</si>
  <si>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</si>
  <si>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</si>
  <si>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</si>
  <si>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</si>
  <si>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</si>
  <si>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</si>
  <si>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</si>
  <si>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</si>
  <si>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</si>
  <si>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</si>
  <si>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</si>
  <si>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</si>
  <si>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</si>
  <si>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</si>
  <si>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</si>
  <si>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</si>
  <si>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</si>
  <si>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</si>
  <si>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</si>
  <si>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</si>
  <si>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</si>
  <si>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</si>
  <si>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</si>
  <si>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</si>
  <si>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</si>
  <si>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</si>
  <si>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</si>
  <si>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</si>
  <si>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</si>
  <si>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</si>
  <si>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</si>
  <si>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</si>
  <si>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</si>
  <si>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</si>
  <si>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</si>
  <si>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</si>
  <si>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</si>
  <si>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</si>
  <si>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</si>
  <si>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</si>
  <si>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</si>
  <si>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</si>
  <si>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</si>
  <si>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</si>
  <si>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</si>
  <si>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</si>
  <si>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</si>
  <si>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</si>
  <si>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</si>
  <si>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</si>
  <si>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</si>
  <si>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</si>
  <si>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</si>
  <si>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</si>
  <si>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</si>
  <si>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</si>
  <si>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</si>
  <si>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</si>
  <si>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</si>
  <si>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</si>
  <si>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</si>
  <si>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</si>
  <si>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</si>
  <si>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</si>
  <si>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</si>
  <si>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</si>
  <si>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</si>
  <si>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</si>
  <si>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</si>
  <si>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</si>
  <si>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</si>
  <si>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</si>
  <si>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</si>
  <si>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</si>
  <si>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</si>
  <si>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</si>
  <si>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</si>
  <si>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</si>
  <si>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</si>
  <si>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</si>
  <si>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</si>
  <si>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</si>
  <si>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</si>
  <si>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</si>
  <si>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</si>
  <si>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</si>
  <si>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</si>
  <si>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</si>
  <si>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</si>
  <si>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</si>
  <si>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</si>
  <si>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</si>
  <si>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</si>
  <si>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</si>
  <si>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</si>
  <si>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</si>
  <si>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</si>
  <si>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</si>
  <si>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</si>
  <si>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</si>
  <si>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</si>
  <si>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</si>
  <si>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</si>
  <si>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</si>
  <si>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</si>
  <si>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</si>
  <si>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</si>
  <si>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</si>
  <si>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</si>
  <si>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</si>
  <si>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</si>
  <si>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</si>
  <si>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</si>
  <si>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</si>
  <si>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</si>
  <si>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</si>
  <si>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</si>
  <si>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</si>
  <si>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</si>
  <si>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</si>
  <si>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</si>
  <si>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</si>
  <si>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</si>
  <si>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</si>
  <si>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</si>
  <si>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</si>
  <si>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</si>
  <si>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</si>
  <si>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</si>
  <si>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</si>
  <si>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</si>
  <si>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</si>
  <si>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</si>
  <si>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</si>
  <si>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</si>
  <si>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</si>
  <si>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</si>
  <si>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</si>
  <si>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</si>
  <si>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</si>
  <si>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</si>
  <si>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</si>
  <si>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</si>
  <si>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</si>
  <si>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</si>
  <si>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</si>
  <si>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</si>
  <si>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</si>
  <si>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</si>
  <si>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</si>
  <si>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</si>
  <si>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</si>
  <si>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</si>
  <si>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</si>
  <si>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</si>
  <si>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</si>
  <si>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</si>
  <si>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</si>
  <si>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</si>
  <si>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</si>
  <si>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</si>
  <si>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</si>
  <si>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</si>
  <si>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</si>
  <si>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</si>
  <si>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</si>
  <si>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</si>
  <si>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</si>
  <si>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</si>
  <si>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</si>
  <si>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</si>
  <si>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</si>
  <si>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</si>
  <si>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</si>
  <si>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</si>
  <si>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</si>
  <si>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</si>
  <si>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</si>
  <si>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</si>
  <si>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</si>
  <si>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</si>
  <si>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</si>
  <si>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</si>
  <si>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</si>
  <si>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</si>
  <si>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</si>
  <si>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</si>
  <si>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</si>
  <si>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</si>
  <si>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</si>
  <si>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</si>
  <si>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</si>
  <si>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</si>
  <si>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</si>
  <si>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</si>
  <si>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</si>
  <si>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</si>
  <si>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</si>
  <si>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</si>
  <si>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</si>
  <si>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</si>
  <si>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</si>
  <si>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</si>
  <si>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</si>
  <si>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</si>
  <si>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</si>
  <si>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</si>
  <si>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</si>
  <si>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</si>
  <si>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</si>
  <si>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</si>
  <si>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</si>
  <si>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</si>
  <si>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</si>
  <si>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</si>
  <si>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</si>
  <si>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</si>
  <si>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</si>
  <si>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</si>
  <si>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</si>
  <si>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</si>
  <si>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</si>
  <si>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</si>
  <si>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</si>
  <si>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</si>
  <si>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</si>
  <si>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</si>
  <si>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</si>
  <si>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</si>
  <si>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</si>
  <si>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</si>
  <si>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</si>
  <si>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</si>
  <si>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</si>
  <si>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</si>
  <si>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</si>
  <si>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</si>
  <si>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</si>
  <si>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</si>
  <si>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</si>
  <si>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</si>
  <si>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</si>
  <si>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</si>
  <si>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</si>
  <si>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</si>
  <si>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</si>
  <si>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</si>
  <si>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</si>
  <si>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</si>
  <si>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</si>
  <si>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</si>
  <si>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</si>
  <si>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</si>
  <si>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</si>
  <si>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</si>
  <si>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</si>
  <si>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</si>
  <si>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</si>
  <si>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</si>
  <si>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</si>
  <si>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</si>
  <si>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</si>
  <si>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</si>
  <si>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</si>
  <si>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</si>
  <si>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</si>
  <si>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</si>
  <si>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</si>
  <si>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</si>
  <si>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</si>
  <si>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</si>
  <si>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</si>
  <si>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</si>
  <si>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</si>
  <si>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</si>
  <si>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</si>
  <si>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</si>
  <si>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</si>
  <si>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</si>
  <si>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</si>
  <si>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</si>
  <si>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</si>
  <si>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</si>
  <si>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</si>
  <si>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</si>
  <si>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</si>
  <si>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</si>
  <si>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</si>
  <si>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</si>
  <si>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</si>
  <si>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</si>
  <si>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</si>
  <si>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</si>
  <si>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</si>
  <si>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</si>
  <si>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</si>
  <si>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</si>
  <si>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</si>
  <si>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</si>
  <si>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</si>
  <si>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</si>
  <si>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</si>
  <si>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</si>
  <si>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</si>
  <si>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</si>
  <si>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</si>
  <si>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</si>
  <si>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</si>
  <si>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</si>
  <si>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</si>
  <si>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</si>
  <si>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</si>
  <si>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</si>
  <si>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</si>
  <si>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</si>
  <si>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</si>
  <si>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</si>
  <si>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</si>
  <si>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</si>
  <si>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</si>
  <si>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</si>
  <si>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</si>
  <si>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</si>
  <si>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</si>
  <si>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</si>
  <si>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</si>
  <si>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</si>
  <si>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</si>
  <si>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</si>
  <si>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</si>
  <si>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</si>
  <si>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</si>
  <si>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</si>
  <si>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</si>
  <si>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</si>
  <si>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</si>
  <si>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</si>
  <si>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</si>
  <si>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</si>
  <si>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</si>
  <si>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</si>
  <si>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</si>
  <si>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</si>
  <si>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</si>
  <si>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</si>
  <si>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</si>
  <si>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</si>
  <si>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</si>
  <si>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</si>
  <si>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</si>
  <si>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</si>
  <si>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</si>
  <si>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</si>
  <si>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</si>
  <si>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</si>
  <si>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</si>
  <si>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</si>
  <si>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</si>
  <si>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</si>
  <si>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</si>
  <si>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</si>
  <si>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</si>
  <si>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</si>
  <si>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</si>
  <si>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</si>
  <si>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</si>
  <si>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</si>
  <si>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</si>
  <si>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</si>
  <si>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</si>
  <si>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</si>
  <si>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</si>
  <si>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</si>
  <si>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</si>
  <si>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</si>
  <si>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</si>
  <si>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</si>
  <si>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</si>
  <si>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</si>
  <si>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</si>
  <si>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</si>
  <si>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</si>
  <si>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</si>
  <si>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</si>
  <si>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</si>
  <si>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</si>
  <si>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</si>
  <si>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</si>
  <si>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</si>
  <si>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</si>
  <si>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</si>
  <si>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</si>
  <si>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</si>
  <si>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</si>
  <si>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</si>
  <si>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</si>
  <si>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</si>
  <si>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</si>
  <si>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</si>
  <si>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</si>
  <si>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</si>
  <si>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</si>
  <si>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</si>
  <si>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</si>
  <si>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</si>
  <si>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</si>
  <si>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</si>
  <si>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</si>
  <si>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</si>
  <si>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</si>
  <si>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</si>
  <si>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</si>
  <si>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</si>
  <si>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</si>
  <si>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</si>
  <si>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</si>
  <si>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</si>
  <si>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</si>
  <si>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</si>
  <si>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</si>
  <si>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</si>
  <si>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</si>
  <si>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</si>
  <si>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</si>
  <si>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</si>
  <si>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</si>
  <si>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</si>
  <si>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</si>
  <si>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</si>
  <si>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</si>
  <si>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</si>
  <si>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</si>
  <si>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</si>
  <si>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</si>
  <si>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</si>
  <si>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</si>
  <si>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</si>
  <si>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</si>
  <si>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</si>
  <si>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</si>
  <si>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</si>
  <si>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</si>
  <si>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</si>
  <si>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</si>
  <si>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</si>
  <si>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</si>
  <si>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</si>
  <si>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</si>
  <si>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</si>
  <si>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</si>
  <si>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</si>
  <si>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</si>
  <si>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</si>
  <si>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</si>
  <si>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</si>
  <si>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</si>
  <si>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</si>
  <si>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</si>
  <si>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</si>
  <si>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</si>
  <si>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</si>
  <si>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</si>
  <si>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</si>
  <si>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</si>
  <si>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</si>
  <si>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</si>
  <si>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</si>
  <si>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</si>
  <si>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</si>
  <si>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</si>
  <si>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</si>
  <si>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</si>
  <si>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</si>
  <si>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</si>
  <si>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</si>
  <si>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</si>
  <si>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</si>
  <si>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</si>
  <si>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</si>
  <si>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</si>
  <si>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</si>
  <si>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</si>
  <si>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</si>
  <si>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</si>
  <si>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</si>
  <si>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</si>
  <si>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</si>
  <si>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</si>
  <si>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</si>
  <si>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</si>
  <si>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</si>
  <si>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</si>
  <si>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</si>
  <si>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</si>
  <si>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</si>
  <si>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</si>
  <si>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</si>
  <si>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</si>
  <si>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</si>
  <si>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</si>
  <si>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</si>
  <si>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</si>
  <si>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</si>
  <si>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</si>
  <si>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</si>
  <si>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</si>
  <si>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</si>
  <si>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</si>
  <si>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</si>
  <si>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</si>
  <si>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</si>
  <si>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</si>
  <si>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</si>
  <si>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</si>
  <si>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</si>
  <si>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</si>
  <si>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</si>
  <si>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</si>
  <si>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</si>
  <si>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</si>
  <si>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</si>
  <si>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</si>
  <si>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</si>
  <si>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</si>
  <si>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</si>
  <si>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</si>
  <si>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</si>
  <si>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</si>
  <si>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</si>
  <si>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</si>
  <si>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</si>
  <si>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</si>
  <si>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</si>
  <si>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</si>
  <si>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</si>
  <si>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</si>
  <si>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</si>
  <si>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</si>
  <si>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</si>
  <si>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</si>
  <si>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</si>
  <si>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</si>
  <si>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</si>
  <si>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</si>
  <si>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</si>
  <si>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</si>
  <si>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</si>
  <si>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</si>
  <si>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</si>
  <si>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</si>
  <si>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</si>
  <si>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</si>
  <si>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</si>
  <si>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</si>
  <si>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</si>
  <si>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</si>
  <si>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</si>
  <si>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</si>
  <si>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</si>
  <si>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</si>
  <si>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</si>
  <si>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</si>
  <si>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</si>
  <si>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</si>
  <si>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</si>
  <si>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</si>
  <si>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</si>
  <si>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</si>
  <si>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</si>
  <si>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</si>
  <si>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</si>
  <si>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</si>
  <si>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</si>
  <si>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</si>
  <si>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</si>
  <si>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</si>
  <si>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</si>
  <si>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</si>
  <si>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</si>
  <si>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</si>
  <si>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</si>
  <si>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</si>
  <si>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</si>
  <si>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</si>
  <si>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</si>
  <si>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</si>
  <si>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</si>
  <si>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</si>
  <si>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</si>
  <si>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</si>
  <si>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</si>
  <si>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</si>
  <si>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</si>
  <si>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</si>
  <si>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</si>
  <si>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</si>
  <si>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</si>
  <si>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</si>
  <si>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</si>
  <si>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</si>
  <si>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</si>
  <si>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</si>
  <si>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</si>
  <si>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</si>
  <si>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</si>
  <si>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</si>
  <si>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</si>
  <si>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</si>
  <si>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</si>
  <si>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</si>
  <si>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</si>
  <si>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</si>
  <si>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</si>
  <si>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</si>
  <si>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</si>
  <si>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</si>
  <si>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</si>
  <si>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</si>
  <si>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</si>
  <si>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</si>
  <si>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</si>
  <si>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</si>
  <si>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</si>
  <si>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</si>
  <si>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</si>
  <si>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</si>
  <si>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</si>
  <si>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</si>
  <si>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</si>
  <si>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</si>
  <si>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</si>
  <si>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</si>
  <si>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</si>
  <si>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</si>
  <si>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</si>
  <si>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</si>
  <si>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</si>
  <si>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</si>
  <si>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</si>
  <si>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</si>
  <si>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</si>
  <si>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</si>
  <si>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</si>
  <si>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</si>
  <si>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</si>
  <si>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</si>
  <si>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</si>
  <si>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</si>
  <si>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</si>
  <si>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</si>
  <si>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</si>
  <si>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</si>
  <si>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</si>
  <si>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</si>
  <si>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</si>
  <si>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</si>
  <si>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</si>
  <si>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</si>
  <si>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</si>
  <si>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</si>
  <si>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</si>
  <si>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</si>
  <si>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</si>
  <si>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</si>
  <si>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</si>
  <si>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</si>
  <si>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</si>
  <si>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</si>
  <si>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</si>
  <si>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</si>
  <si>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</si>
  <si>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</si>
  <si>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</si>
  <si>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</si>
  <si>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</si>
  <si>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</si>
  <si>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</si>
  <si>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</si>
  <si>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</si>
  <si>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</si>
  <si>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</si>
  <si>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</si>
  <si>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</si>
  <si>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</si>
  <si>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</si>
  <si>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</si>
  <si>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</si>
  <si>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</si>
  <si>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</si>
  <si>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</si>
  <si>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</si>
  <si>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</si>
  <si>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</si>
  <si>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</si>
  <si>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</si>
  <si>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</si>
  <si>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</si>
  <si>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</si>
  <si>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</si>
  <si>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</si>
  <si>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</si>
  <si>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</si>
  <si>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</si>
  <si>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</si>
  <si>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</si>
  <si>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</si>
  <si>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</si>
  <si>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</si>
  <si>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</si>
  <si>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</si>
  <si>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</si>
  <si>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</si>
  <si>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</si>
  <si>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</si>
  <si>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</si>
  <si>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</si>
  <si>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</si>
  <si>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</si>
  <si>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</si>
  <si>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</si>
  <si>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</si>
  <si>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</si>
  <si>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</si>
  <si>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</si>
  <si>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</si>
  <si>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</si>
  <si>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</si>
  <si>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</si>
  <si>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</si>
  <si>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</si>
  <si>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</si>
  <si>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</si>
  <si>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</si>
  <si>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</si>
  <si>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</si>
  <si>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</si>
  <si>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</si>
  <si>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</si>
  <si>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</si>
  <si>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</si>
  <si>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</si>
  <si>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</si>
  <si>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</si>
  <si>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</si>
  <si>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</si>
  <si>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</si>
  <si>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</si>
  <si>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</si>
  <si>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</si>
  <si>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</si>
  <si>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</si>
  <si>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</si>
  <si>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</si>
  <si>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</si>
  <si>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</si>
  <si>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</si>
  <si>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</si>
  <si>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</si>
  <si>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</si>
  <si>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</si>
  <si>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</si>
  <si>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</si>
  <si>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</si>
  <si>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</si>
  <si>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</si>
  <si>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</si>
  <si>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</si>
  <si>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</si>
  <si>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</si>
  <si>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</si>
  <si>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</si>
  <si>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</si>
  <si>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</si>
  <si>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</si>
  <si>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</si>
  <si>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</si>
  <si>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</si>
  <si>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</si>
  <si>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</si>
  <si>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</si>
  <si>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</si>
  <si>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</si>
  <si>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</si>
  <si>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</si>
  <si>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</si>
  <si>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</si>
  <si>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</si>
  <si>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</si>
  <si>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</si>
  <si>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</si>
  <si>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</si>
  <si>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</si>
  <si>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</si>
  <si>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</si>
  <si>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</si>
  <si>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</si>
  <si>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</si>
  <si>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</si>
  <si>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</si>
  <si>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</si>
  <si>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</si>
  <si>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</si>
  <si>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</si>
  <si>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</si>
  <si>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</si>
  <si>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</si>
  <si>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</si>
  <si>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</si>
  <si>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</si>
  <si>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</si>
  <si>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</si>
  <si>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</si>
  <si>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</si>
  <si>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</si>
  <si>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</si>
  <si>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</si>
  <si>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</si>
  <si>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</si>
  <si>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</si>
  <si>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</si>
  <si>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</si>
  <si>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</si>
  <si>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</si>
  <si>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</si>
  <si>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</si>
  <si>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</si>
  <si>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</si>
  <si>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</si>
  <si>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</si>
  <si>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</si>
  <si>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</si>
  <si>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</si>
  <si>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</si>
  <si>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</si>
  <si>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</si>
  <si>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</si>
  <si>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</si>
  <si>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</si>
  <si>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</si>
  <si>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</si>
  <si>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</si>
  <si>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</si>
  <si>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</si>
  <si>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</si>
  <si>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</si>
  <si>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</si>
  <si>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</si>
  <si>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</si>
  <si>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</si>
  <si>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</si>
  <si>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</si>
  <si>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</si>
  <si>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</si>
  <si>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</si>
  <si>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</si>
  <si>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</si>
  <si>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</si>
  <si>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</si>
  <si>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</si>
  <si>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</si>
  <si>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</si>
  <si>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</si>
  <si>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</si>
  <si>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</si>
  <si>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</si>
  <si>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</si>
  <si>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</si>
  <si>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</si>
  <si>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</si>
  <si>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</si>
  <si>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</si>
  <si>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</si>
  <si>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</si>
  <si>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</si>
  <si>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</si>
  <si>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</si>
  <si>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</si>
  <si>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</si>
  <si>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</si>
  <si>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</si>
  <si>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</si>
  <si>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</si>
  <si>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</si>
  <si>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</si>
  <si>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</si>
  <si>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</si>
  <si>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</si>
  <si>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</si>
  <si>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</si>
  <si>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</si>
  <si>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</si>
  <si>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</si>
  <si>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</si>
  <si>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</si>
  <si>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</si>
  <si>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</si>
  <si>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</si>
  <si>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</si>
  <si>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</si>
  <si>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</si>
  <si>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</si>
  <si>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</si>
  <si>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</si>
  <si>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</si>
  <si>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</si>
  <si>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</si>
  <si>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</si>
  <si>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</si>
  <si>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</si>
  <si>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</si>
  <si>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</si>
  <si>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</si>
  <si>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</si>
  <si>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</si>
  <si>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</si>
  <si>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</si>
  <si>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</si>
  <si>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</si>
  <si>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</si>
  <si>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</si>
  <si>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</si>
  <si>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</si>
  <si>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</si>
  <si>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</si>
  <si>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</si>
  <si>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</si>
  <si>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</si>
  <si>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</si>
  <si>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</si>
  <si>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</si>
  <si>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</si>
  <si>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</si>
  <si>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</si>
  <si>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</si>
  <si>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</si>
  <si>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</si>
  <si>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</si>
  <si>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</si>
  <si>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</si>
  <si>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</si>
  <si>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</si>
  <si>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</si>
  <si>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</si>
  <si>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</si>
  <si>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</si>
  <si>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</si>
  <si>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</si>
  <si>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</si>
  <si>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</si>
  <si>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</si>
  <si>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</si>
  <si>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</si>
  <si>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</si>
  <si>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</si>
  <si>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</si>
  <si>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</si>
  <si>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</si>
  <si>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</si>
  <si>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</si>
  <si>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</si>
  <si>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</si>
  <si>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</si>
  <si>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</si>
  <si>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</si>
  <si>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</si>
  <si>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</si>
  <si>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</si>
  <si>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</si>
  <si>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</si>
  <si>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</si>
  <si>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</si>
  <si>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</si>
  <si>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</si>
  <si>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</si>
  <si>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</si>
  <si>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</si>
  <si>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</si>
  <si>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</si>
  <si>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</si>
  <si>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</si>
  <si>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</si>
  <si>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</si>
  <si>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</si>
  <si>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</si>
  <si>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</si>
  <si>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</si>
  <si>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</si>
  <si>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</si>
  <si>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</si>
  <si>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</si>
  <si>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</si>
  <si>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</si>
  <si>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</si>
  <si>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</si>
  <si>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</si>
  <si>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</si>
  <si>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</si>
  <si>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</si>
  <si>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</si>
  <si>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</si>
  <si>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</si>
  <si>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</si>
  <si>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</si>
  <si>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</si>
  <si>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</si>
  <si>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</si>
  <si>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</si>
  <si>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</si>
  <si>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</si>
  <si>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</si>
  <si>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</si>
  <si>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</si>
  <si>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</si>
  <si>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</si>
  <si>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</si>
  <si>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</si>
  <si>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</si>
  <si>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</si>
  <si>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</si>
  <si>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</si>
  <si>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</si>
  <si>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</si>
  <si>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</si>
  <si>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</si>
  <si>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</si>
  <si>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</si>
  <si>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</si>
  <si>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</si>
  <si>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</si>
  <si>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</si>
  <si>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</si>
  <si>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</si>
  <si>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</si>
  <si>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</si>
  <si>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</si>
  <si>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</si>
  <si>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</si>
  <si>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</si>
  <si>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</si>
  <si>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</si>
  <si>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</si>
  <si>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</si>
  <si>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</si>
  <si>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</si>
  <si>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</si>
  <si>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</si>
  <si>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</si>
  <si>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</si>
  <si>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</si>
  <si>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</si>
  <si>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</si>
  <si>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</si>
  <si>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</si>
  <si>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</si>
  <si>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</si>
  <si>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</si>
  <si>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</si>
  <si>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</si>
  <si>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</si>
  <si>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</si>
  <si>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</si>
  <si>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</si>
  <si>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</si>
  <si>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</si>
  <si>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</si>
  <si>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</si>
  <si>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</si>
  <si>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</si>
  <si>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</si>
  <si>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</si>
  <si>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</si>
  <si>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</si>
  <si>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</si>
  <si>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</si>
  <si>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</si>
  <si>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</si>
  <si>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</si>
  <si>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</si>
  <si>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</si>
  <si>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</si>
  <si>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</si>
  <si>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</si>
  <si>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</si>
  <si>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</si>
  <si>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</si>
  <si>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</si>
  <si>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</si>
  <si>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</si>
  <si>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</si>
  <si>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</si>
  <si>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</si>
  <si>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</si>
  <si>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</si>
  <si>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</si>
  <si>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</si>
  <si>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</si>
  <si>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</si>
  <si>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</si>
  <si>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</si>
  <si>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</si>
  <si>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</si>
  <si>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</si>
  <si>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</si>
  <si>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</si>
  <si>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</si>
  <si>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</si>
  <si>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</si>
  <si>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</si>
  <si>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</si>
  <si>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</si>
  <si>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</si>
  <si>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</si>
  <si>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</si>
  <si>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</si>
  <si>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</si>
  <si>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</si>
  <si>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</si>
  <si>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</si>
  <si>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</si>
  <si>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</si>
  <si>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</si>
  <si>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</si>
  <si>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</si>
  <si>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</si>
  <si>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</si>
  <si>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</si>
  <si>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</si>
  <si>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</si>
  <si>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</si>
  <si>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</si>
  <si>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</si>
  <si>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</si>
  <si>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</si>
  <si>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</si>
  <si>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</si>
  <si>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</si>
  <si>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</si>
  <si>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</si>
  <si>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</si>
  <si>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</si>
  <si>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</si>
  <si>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</si>
  <si>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</si>
  <si>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</si>
  <si>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</si>
  <si>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</si>
  <si>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</si>
  <si>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</si>
  <si>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</si>
  <si>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</si>
  <si>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</si>
  <si>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</si>
  <si>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</si>
  <si>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</si>
  <si>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</si>
  <si>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</si>
  <si>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</si>
  <si>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</si>
  <si>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</si>
  <si>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</si>
  <si>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</si>
  <si>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</si>
  <si>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</si>
  <si>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</si>
  <si>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</si>
  <si>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</si>
  <si>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</si>
  <si>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</si>
  <si>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</si>
  <si>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</si>
  <si>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</si>
  <si>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</si>
  <si>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</si>
  <si>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</si>
  <si>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</si>
  <si>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</si>
  <si>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</si>
  <si>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</si>
  <si>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</si>
  <si>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</si>
  <si>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</si>
  <si>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</si>
  <si>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</si>
  <si>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</si>
  <si>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</si>
  <si>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</si>
  <si>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</si>
  <si>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</si>
  <si>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</si>
  <si>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</si>
  <si>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</si>
  <si>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</si>
  <si>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</si>
  <si>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</si>
  <si>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</si>
  <si>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</si>
  <si>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</si>
  <si>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</si>
  <si>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</si>
  <si>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</si>
  <si>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</si>
  <si>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</si>
  <si>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</si>
  <si>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</si>
  <si>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</si>
  <si>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</si>
  <si>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</si>
  <si>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</si>
  <si>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</si>
  <si>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</si>
  <si>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</si>
  <si>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</si>
  <si>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</si>
  <si>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</si>
  <si>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</si>
  <si>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</si>
  <si>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</si>
  <si>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</si>
  <si>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</si>
  <si>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</si>
  <si>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</si>
  <si>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</si>
  <si>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</si>
  <si>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</si>
  <si>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</si>
  <si>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</si>
  <si>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</si>
  <si>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</si>
  <si>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</si>
  <si>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</si>
  <si>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</si>
  <si>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</si>
  <si>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</si>
  <si>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</si>
  <si>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</si>
  <si>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</si>
  <si>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</si>
  <si>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</si>
  <si>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</si>
  <si>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</si>
  <si>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</si>
  <si>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</si>
  <si>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</si>
  <si>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</si>
  <si>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</si>
  <si>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</si>
  <si>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</si>
  <si>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</si>
  <si>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</si>
  <si>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</si>
  <si>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</si>
  <si>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</si>
  <si>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</si>
  <si>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</si>
  <si>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</si>
  <si>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</si>
  <si>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</si>
  <si>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</si>
  <si>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</si>
  <si>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</si>
  <si>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</si>
  <si>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</si>
  <si>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</si>
  <si>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</si>
  <si>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</si>
  <si>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</si>
  <si>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</si>
  <si>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</si>
  <si>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</si>
  <si>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</si>
  <si>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</si>
  <si>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</si>
  <si>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</si>
  <si>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</si>
  <si>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</si>
  <si>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</si>
  <si>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</si>
  <si>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</si>
  <si>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</si>
  <si>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</si>
  <si>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</si>
  <si>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</si>
  <si>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</si>
  <si>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</si>
  <si>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</si>
  <si>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</si>
  <si>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</si>
  <si>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</si>
  <si>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</si>
  <si>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</si>
  <si>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</si>
  <si>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</si>
  <si>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</si>
  <si>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</si>
  <si>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</si>
  <si>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</si>
  <si>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</si>
  <si>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</si>
  <si>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</si>
  <si>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</si>
  <si>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</si>
  <si>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</si>
  <si>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</si>
  <si>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</si>
  <si>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</si>
  <si>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</si>
  <si>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</si>
  <si>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</si>
  <si>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</si>
  <si>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</si>
  <si>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</si>
  <si>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</si>
  <si>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</si>
  <si>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</si>
  <si>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</si>
  <si>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</si>
  <si>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</si>
  <si>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</si>
  <si>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</si>
  <si>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</si>
  <si>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</si>
  <si>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</si>
  <si>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</si>
  <si>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</si>
  <si>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</si>
  <si>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</si>
  <si>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</si>
  <si>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</si>
  <si>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</si>
  <si>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</si>
  <si>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</si>
  <si>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</si>
  <si>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</si>
  <si>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</si>
  <si>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</si>
  <si>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</si>
  <si>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</si>
  <si>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</si>
  <si>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</si>
  <si>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</si>
  <si>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</si>
  <si>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</si>
  <si>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</si>
  <si>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</si>
  <si>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</si>
  <si>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</si>
  <si>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</si>
  <si>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</si>
  <si>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</si>
  <si>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</si>
  <si>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</si>
  <si>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</si>
  <si>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</si>
  <si>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</si>
  <si>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</si>
  <si>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</si>
  <si>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</si>
  <si>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</si>
  <si>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</si>
  <si>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</si>
  <si>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</si>
  <si>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</si>
  <si>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</si>
  <si>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</si>
  <si>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</si>
  <si>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</si>
  <si>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</si>
  <si>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</si>
  <si>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</si>
  <si>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</si>
  <si>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</si>
  <si>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</si>
  <si>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</si>
  <si>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</si>
  <si>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</si>
  <si>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</si>
  <si>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</si>
  <si>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</si>
  <si>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</si>
  <si>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</si>
  <si>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</si>
  <si>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</si>
  <si>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</si>
  <si>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</si>
  <si>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</si>
  <si>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</si>
  <si>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</si>
  <si>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</si>
  <si>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</si>
  <si>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</si>
  <si>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</si>
  <si>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</si>
  <si>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</si>
  <si>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</si>
  <si>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</si>
  <si>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</si>
  <si>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</si>
  <si>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</si>
  <si>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</si>
  <si>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</si>
  <si>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</si>
  <si>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</si>
  <si>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</si>
  <si>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</si>
  <si>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</si>
  <si>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</si>
  <si>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</si>
  <si>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</si>
  <si>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</si>
  <si>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</si>
  <si>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</si>
  <si>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</si>
  <si>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</si>
  <si>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</si>
  <si>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</si>
  <si>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</si>
  <si>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</si>
  <si>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</si>
  <si>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</si>
  <si>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</si>
  <si>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</si>
  <si>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</si>
  <si>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</si>
  <si>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</si>
  <si>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</si>
  <si>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</si>
  <si>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</si>
  <si>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</si>
  <si>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</si>
  <si>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</si>
  <si>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</si>
  <si>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</si>
  <si>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</si>
  <si>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</si>
  <si>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</si>
  <si>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</si>
  <si>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</si>
  <si>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</si>
  <si>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</si>
  <si>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</si>
  <si>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</si>
  <si>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</si>
  <si>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</si>
  <si>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</si>
  <si>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</si>
  <si>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</si>
  <si>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</si>
  <si>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</si>
  <si>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</si>
  <si>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</si>
  <si>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</si>
  <si>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</si>
  <si>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</si>
  <si>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</si>
  <si>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</si>
  <si>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</si>
  <si>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</si>
  <si>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</si>
  <si>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</si>
  <si>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</si>
  <si>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</si>
  <si>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</si>
  <si>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</si>
  <si>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</si>
  <si>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</si>
  <si>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</si>
  <si>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</si>
  <si>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</si>
  <si>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</si>
  <si>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</si>
  <si>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</si>
  <si>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</si>
  <si>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</si>
  <si>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</si>
  <si>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</si>
  <si>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</si>
  <si>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</si>
  <si>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</si>
  <si>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</si>
  <si>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</si>
  <si>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</si>
  <si>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</si>
  <si>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</si>
  <si>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</si>
  <si>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</si>
  <si>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</si>
  <si>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</si>
  <si>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</si>
  <si>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</si>
  <si>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</si>
  <si>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</si>
  <si>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</si>
  <si>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</si>
  <si>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</si>
  <si>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</si>
  <si>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</si>
  <si>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</si>
  <si>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</si>
  <si>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</si>
  <si>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</si>
  <si>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</si>
  <si>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</si>
  <si>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</si>
  <si>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</si>
  <si>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</si>
  <si>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</si>
  <si>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</si>
  <si>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</si>
  <si>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</si>
  <si>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</si>
  <si>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</si>
  <si>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</si>
  <si>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</si>
  <si>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</si>
  <si>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</si>
  <si>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</si>
  <si>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</si>
  <si>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</si>
  <si>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</si>
  <si>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</si>
  <si>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</si>
  <si>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</si>
  <si>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</si>
  <si>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</si>
  <si>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</si>
  <si>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</si>
  <si>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</si>
  <si>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</si>
  <si>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</si>
  <si>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</si>
  <si>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</si>
  <si>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</si>
  <si>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</si>
  <si>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</si>
  <si>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</si>
  <si>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</si>
  <si>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</si>
  <si>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</si>
  <si>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</si>
  <si>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</si>
  <si>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</si>
  <si>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</si>
  <si>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</si>
  <si>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</si>
  <si>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</si>
  <si>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</si>
  <si>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</si>
  <si>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</si>
  <si>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</si>
  <si>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</si>
  <si>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</si>
  <si>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</si>
  <si>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</si>
  <si>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</si>
  <si>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</si>
  <si>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</si>
  <si>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</si>
  <si>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</si>
  <si>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</si>
  <si>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</si>
  <si>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</si>
  <si>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</si>
  <si>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</si>
  <si>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</si>
  <si>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</si>
  <si>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</si>
  <si>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</si>
  <si>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</si>
  <si>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</si>
  <si>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</si>
  <si>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</si>
  <si>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</si>
  <si>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</si>
  <si>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</si>
  <si>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</si>
  <si>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</si>
  <si>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</si>
  <si>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</si>
  <si>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</si>
  <si>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</si>
  <si>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</si>
  <si>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</si>
  <si>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</si>
  <si>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</si>
  <si>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</si>
  <si>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</si>
  <si>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</si>
  <si>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</si>
  <si>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</si>
  <si>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</si>
  <si>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</si>
  <si>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</si>
  <si>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</si>
  <si>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</si>
  <si>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</si>
  <si>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</si>
  <si>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</si>
  <si>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</si>
  <si>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</si>
  <si>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</si>
  <si>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</si>
  <si>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</si>
  <si>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</si>
  <si>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</si>
  <si>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</si>
  <si>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</si>
  <si>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</si>
  <si>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</si>
  <si>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</si>
  <si>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</si>
  <si>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</si>
  <si>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</si>
  <si>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</si>
  <si>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</si>
  <si>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</si>
  <si>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</si>
  <si>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</si>
  <si>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</si>
  <si>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</si>
  <si>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</si>
  <si>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</si>
  <si>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</si>
  <si>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</si>
  <si>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</si>
  <si>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</si>
  <si>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</si>
  <si>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</si>
  <si>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</si>
  <si>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</si>
  <si>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</si>
  <si>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</si>
  <si>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</si>
  <si>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</si>
  <si>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</si>
  <si>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</si>
  <si>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</si>
  <si>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</si>
  <si>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</si>
  <si>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</si>
  <si>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</si>
  <si>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</si>
  <si>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</si>
  <si>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</si>
  <si>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</si>
  <si>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</si>
  <si>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</si>
  <si>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</si>
  <si>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</si>
  <si>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</si>
  <si>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</si>
  <si>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</si>
  <si>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</si>
  <si>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</si>
  <si>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</si>
  <si>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</si>
  <si>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</si>
  <si>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</si>
  <si>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</si>
  <si>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</si>
  <si>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</si>
  <si>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</si>
  <si>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</si>
  <si>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</si>
  <si>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</si>
  <si>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</si>
  <si>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</si>
  <si>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</si>
  <si>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</si>
  <si>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</si>
  <si>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</si>
  <si>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</si>
  <si>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</si>
  <si>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</si>
  <si>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</si>
  <si>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</si>
  <si>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</si>
  <si>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</si>
  <si>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</si>
  <si>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</si>
  <si>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</si>
  <si>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</si>
  <si>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</si>
  <si>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</si>
  <si>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</si>
  <si>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</si>
  <si>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</si>
  <si>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</si>
  <si>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</si>
  <si>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</si>
  <si>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</si>
  <si>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</si>
  <si>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</si>
  <si>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</si>
  <si>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</si>
  <si>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</si>
  <si>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</si>
  <si>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</si>
  <si>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</si>
  <si>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</si>
  <si>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</si>
  <si>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</si>
  <si>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</si>
  <si>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</si>
  <si>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</si>
  <si>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</si>
  <si>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</si>
  <si>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</si>
  <si>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</si>
  <si>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</si>
  <si>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</si>
  <si>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</si>
  <si>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</si>
  <si>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</si>
  <si>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</si>
  <si>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</si>
  <si>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</si>
  <si>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</si>
  <si>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</si>
  <si>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</si>
  <si>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</si>
  <si>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</si>
  <si>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</si>
  <si>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</si>
  <si>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</si>
  <si>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</si>
  <si>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</si>
  <si>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</si>
  <si>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</si>
  <si>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</si>
  <si>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</si>
  <si>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</si>
  <si>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</si>
  <si>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</si>
  <si>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</si>
  <si>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</si>
  <si>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</si>
  <si>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</si>
  <si>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</si>
  <si>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</si>
  <si>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</si>
  <si>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</si>
  <si>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</si>
  <si>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</si>
  <si>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</si>
  <si>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</si>
  <si>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</si>
  <si>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</si>
  <si>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</si>
  <si>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</si>
  <si>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</si>
  <si>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</si>
  <si>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</si>
  <si>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</si>
  <si>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</si>
  <si>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</si>
  <si>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</si>
  <si>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</si>
  <si>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</si>
  <si>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</si>
  <si>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</si>
  <si>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</si>
  <si>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</si>
  <si>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</si>
  <si>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</si>
  <si>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</si>
  <si>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</si>
  <si>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</si>
  <si>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</si>
  <si>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</si>
  <si>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</si>
  <si>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</si>
  <si>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</si>
  <si>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</si>
  <si>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</si>
  <si>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</si>
  <si>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</si>
  <si>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</si>
  <si>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</si>
  <si>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</si>
  <si>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</si>
  <si>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</si>
  <si>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</si>
  <si>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</si>
  <si>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</si>
  <si>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</si>
  <si>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</si>
  <si>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</si>
  <si>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</si>
  <si>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</si>
  <si>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</si>
  <si>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</si>
  <si>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</si>
  <si>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</si>
  <si>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</si>
  <si>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</si>
  <si>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</si>
  <si>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</si>
  <si>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</si>
  <si>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</si>
  <si>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</si>
  <si>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</si>
  <si>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</si>
  <si>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</si>
  <si>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</si>
  <si>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</si>
  <si>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</si>
  <si>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</si>
  <si>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</si>
  <si>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</si>
  <si>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</si>
  <si>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</si>
  <si>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</si>
  <si>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</si>
  <si>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</si>
  <si>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</si>
  <si>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</si>
  <si>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</si>
  <si>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</si>
  <si>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</si>
  <si>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</si>
  <si>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</si>
  <si>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</si>
  <si>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</si>
  <si>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</si>
  <si>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</si>
  <si>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</si>
  <si>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</si>
  <si>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</si>
  <si>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</si>
  <si>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</si>
  <si>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</si>
  <si>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</si>
  <si>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</si>
  <si>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</si>
  <si>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</si>
  <si>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</si>
  <si>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</si>
  <si>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</si>
  <si>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</si>
  <si>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</si>
  <si>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</si>
  <si>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</si>
  <si>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</si>
  <si>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</si>
  <si>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</si>
  <si>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</si>
  <si>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</si>
  <si>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</si>
  <si>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</si>
  <si>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</si>
  <si>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</si>
  <si>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</si>
  <si>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</si>
  <si>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</si>
  <si>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</si>
  <si>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</si>
  <si>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</si>
  <si>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</si>
  <si>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</si>
  <si>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</si>
  <si>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</si>
  <si>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</si>
  <si>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</si>
  <si>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</si>
  <si>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</si>
  <si>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</si>
  <si>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</si>
  <si>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</si>
  <si>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</si>
  <si>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</si>
  <si>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</si>
  <si>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</si>
  <si>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</si>
  <si>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</si>
  <si>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</si>
  <si>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</si>
  <si>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</si>
  <si>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</si>
  <si>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</si>
  <si>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</si>
  <si>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</si>
  <si>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</si>
  <si>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</si>
  <si>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</si>
  <si>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</si>
  <si>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</si>
  <si>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</si>
  <si>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</si>
  <si>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</si>
  <si>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</si>
  <si>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</si>
  <si>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</si>
  <si>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</si>
  <si>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</si>
  <si>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</si>
  <si>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</si>
  <si>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</si>
  <si>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</si>
  <si>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</si>
  <si>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</si>
  <si>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</si>
  <si>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</si>
  <si>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</si>
  <si>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</si>
  <si>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</si>
  <si>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</si>
  <si>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</si>
  <si>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</si>
  <si>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</si>
  <si>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</si>
  <si>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</si>
  <si>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</si>
  <si>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</si>
  <si>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</si>
  <si>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</si>
  <si>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</si>
  <si>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</si>
  <si>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</si>
  <si>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</si>
  <si>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</si>
  <si>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</si>
  <si>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</si>
  <si>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</si>
  <si>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</si>
  <si>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</si>
  <si>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</si>
  <si>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</si>
  <si>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</si>
  <si>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</si>
  <si>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</si>
  <si>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</si>
  <si>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</si>
  <si>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</si>
  <si>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</si>
  <si>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</si>
  <si>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</si>
  <si>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</si>
  <si>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</si>
  <si>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</si>
  <si>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</si>
  <si>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</si>
  <si>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</si>
  <si>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</si>
  <si>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</si>
  <si>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</si>
  <si>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</si>
  <si>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</si>
  <si>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</si>
  <si>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</si>
  <si>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</si>
  <si>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</si>
  <si>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</si>
  <si>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</si>
  <si>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</si>
  <si>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</si>
  <si>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</si>
  <si>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</si>
  <si>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</si>
  <si>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</si>
  <si>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</si>
  <si>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</si>
  <si>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</si>
  <si>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</si>
  <si>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</si>
  <si>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</si>
  <si>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</si>
  <si>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</si>
  <si>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</si>
  <si>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</si>
  <si>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</si>
  <si>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</si>
  <si>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</si>
  <si>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</si>
  <si>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</si>
  <si>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</si>
  <si>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</si>
  <si>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</si>
  <si>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</si>
  <si>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</si>
  <si>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</si>
  <si>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</si>
  <si>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</si>
  <si>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</si>
  <si>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</si>
  <si>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</si>
  <si>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</si>
  <si>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</si>
  <si>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</si>
  <si>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</si>
  <si>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</si>
  <si>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</si>
  <si>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</si>
  <si>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</si>
  <si>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</si>
  <si>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</si>
  <si>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</si>
  <si>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</si>
  <si>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</si>
  <si>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</si>
  <si>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</si>
  <si>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</si>
  <si>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</si>
  <si>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</si>
  <si>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</si>
  <si>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</si>
  <si>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</si>
  <si>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</si>
  <si>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</si>
  <si>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</si>
  <si>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</si>
  <si>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</si>
  <si>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</si>
  <si>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</si>
  <si>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</si>
  <si>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</si>
  <si>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</si>
  <si>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</si>
  <si>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</si>
  <si>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</si>
  <si>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</si>
  <si>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</si>
  <si>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</si>
  <si>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</si>
  <si>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</si>
  <si>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</si>
  <si>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</si>
  <si>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</si>
  <si>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</si>
  <si>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</si>
  <si>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</si>
  <si>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</si>
  <si>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</si>
  <si>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</si>
  <si>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</si>
  <si>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</si>
  <si>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</si>
  <si>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</si>
  <si>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</si>
  <si>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</si>
  <si>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</si>
  <si>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</si>
  <si>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</si>
  <si>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</si>
  <si>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</si>
  <si>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</si>
  <si>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</si>
  <si>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</si>
  <si>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</si>
  <si>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</si>
  <si>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</si>
  <si>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</si>
  <si>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</si>
  <si>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</si>
  <si>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</si>
  <si>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</si>
  <si>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</si>
  <si>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</si>
  <si>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</si>
  <si>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</si>
  <si>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</si>
  <si>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</si>
  <si>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</si>
  <si>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</si>
  <si>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</si>
  <si>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</si>
  <si>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</si>
  <si>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</si>
  <si>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</si>
  <si>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</si>
  <si>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</si>
  <si>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</si>
  <si>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</si>
  <si>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</si>
  <si>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</si>
  <si>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</si>
  <si>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</si>
  <si>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</si>
  <si>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</si>
  <si>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</si>
  <si>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</si>
  <si>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</si>
  <si>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</si>
  <si>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</si>
  <si>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</si>
  <si>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</si>
  <si>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</si>
  <si>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</si>
  <si>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</si>
  <si>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</si>
  <si>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</si>
  <si>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</si>
  <si>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</si>
  <si>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</si>
  <si>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</si>
  <si>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</si>
  <si>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</si>
  <si>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</si>
  <si>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</si>
  <si>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</si>
  <si>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</si>
  <si>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</si>
  <si>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</si>
  <si>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</si>
  <si>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</si>
  <si>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</si>
  <si>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</si>
  <si>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</si>
  <si>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</si>
  <si>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</si>
  <si>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</si>
  <si>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</si>
  <si>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</si>
  <si>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</si>
  <si>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</si>
  <si>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</si>
  <si>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</si>
  <si>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</si>
  <si>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</si>
  <si>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</si>
  <si>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</si>
  <si>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</si>
  <si>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</si>
  <si>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</si>
  <si>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</si>
  <si>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</si>
  <si>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</si>
  <si>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</si>
  <si>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</si>
  <si>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</si>
  <si>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</si>
  <si>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</si>
  <si>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</si>
  <si>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</si>
  <si>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</si>
  <si>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</si>
  <si>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</si>
  <si>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</si>
  <si>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</si>
  <si>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</si>
  <si>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</si>
  <si>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</si>
  <si>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</si>
  <si>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</si>
  <si>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</si>
  <si>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</si>
  <si>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</si>
  <si>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</si>
  <si>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</si>
  <si>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</si>
  <si>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</si>
  <si>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</si>
  <si>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</si>
  <si>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</si>
  <si>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</si>
  <si>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</si>
  <si>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</si>
  <si>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</si>
  <si>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</si>
  <si>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</si>
  <si>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</si>
  <si>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</si>
  <si>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</si>
  <si>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</si>
  <si>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</si>
  <si>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</si>
  <si>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</si>
  <si>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</si>
  <si>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</si>
  <si>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</si>
  <si>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</si>
  <si>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</si>
  <si>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</si>
  <si>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</si>
  <si>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</si>
  <si>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</si>
  <si>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</si>
  <si>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</si>
  <si>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</si>
  <si>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</si>
  <si>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</si>
  <si>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</si>
  <si>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</si>
  <si>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</si>
  <si>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</si>
  <si>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</si>
  <si>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</si>
  <si>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</si>
  <si>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</si>
  <si>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</si>
  <si>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</si>
  <si>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</si>
  <si>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</si>
  <si>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</si>
  <si>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</si>
  <si>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</si>
  <si>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</si>
  <si>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</si>
  <si>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</si>
  <si>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</si>
  <si>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</si>
  <si>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</si>
  <si>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</si>
  <si>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</si>
  <si>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</si>
  <si>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</si>
  <si>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</si>
  <si>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</si>
  <si>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</si>
  <si>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</si>
  <si>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</si>
  <si>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</si>
  <si>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</si>
  <si>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</si>
  <si>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</si>
  <si>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</si>
  <si>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</si>
  <si>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</si>
  <si>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</si>
  <si>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</si>
  <si>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</si>
  <si>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</si>
  <si>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</si>
  <si>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</si>
  <si>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</si>
  <si>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</si>
  <si>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</si>
  <si>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</si>
  <si>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</si>
  <si>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</si>
  <si>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</si>
  <si>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</si>
  <si>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</si>
  <si>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</si>
  <si>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</si>
  <si>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</si>
  <si>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</si>
  <si>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</si>
  <si>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</si>
  <si>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</si>
  <si>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</si>
  <si>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</si>
  <si>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</si>
  <si>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</si>
  <si>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</si>
  <si>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</si>
  <si>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</si>
  <si>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</si>
  <si>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</si>
  <si>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</si>
  <si>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</si>
  <si>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</si>
  <si>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</si>
  <si>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</si>
  <si>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</si>
  <si>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</si>
  <si>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</si>
  <si>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</si>
  <si>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</si>
  <si>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</si>
  <si>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</si>
  <si>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</si>
  <si>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</si>
  <si>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</si>
  <si>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</si>
  <si>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</si>
  <si>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</si>
  <si>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</si>
  <si>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</si>
  <si>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</si>
  <si>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</si>
  <si>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</si>
  <si>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</si>
  <si>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</si>
  <si>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</si>
  <si>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</si>
  <si>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</si>
  <si>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</si>
  <si>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</si>
  <si>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</si>
  <si>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</si>
  <si>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</si>
  <si>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</si>
  <si>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</si>
  <si>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</si>
  <si>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</si>
  <si>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</si>
  <si>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</si>
  <si>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</si>
  <si>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</si>
  <si>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</si>
  <si>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</si>
  <si>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</si>
  <si>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</si>
  <si>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</si>
  <si>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</si>
  <si>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</si>
  <si>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</si>
  <si>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</si>
  <si>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</si>
  <si>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</si>
  <si>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</si>
  <si>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</si>
  <si>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</si>
  <si>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</si>
  <si>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</si>
  <si>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</si>
  <si>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</si>
  <si>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</si>
  <si>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</si>
  <si>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</si>
  <si>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</si>
  <si>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</si>
  <si>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</si>
  <si>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</si>
  <si>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</si>
  <si>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</si>
  <si>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</si>
  <si>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</si>
  <si>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</si>
  <si>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</si>
  <si>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</si>
  <si>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</si>
  <si>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</si>
  <si>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</si>
  <si>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</si>
  <si>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</si>
  <si>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</si>
  <si>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</si>
  <si>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</si>
  <si>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</si>
  <si>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</si>
  <si>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</si>
  <si>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</si>
  <si>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</si>
  <si>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</si>
  <si>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</si>
  <si>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</si>
  <si>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</si>
  <si>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</si>
  <si>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</si>
  <si>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</si>
  <si>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</si>
  <si>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</si>
  <si>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</si>
  <si>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</si>
  <si>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</si>
  <si>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</si>
  <si>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</si>
  <si>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</si>
  <si>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</si>
  <si>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</si>
  <si>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</si>
  <si>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</si>
  <si>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</si>
  <si>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</si>
  <si>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</si>
  <si>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</si>
  <si>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</si>
  <si>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</si>
  <si>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</si>
  <si>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</si>
  <si>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</si>
  <si>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</si>
  <si>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</si>
  <si>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</si>
  <si>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</si>
  <si>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</si>
  <si>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</si>
  <si>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</si>
  <si>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</si>
  <si>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</si>
  <si>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</si>
  <si>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</si>
  <si>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</si>
  <si>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</si>
  <si>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</si>
  <si>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</si>
  <si>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</si>
  <si>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</si>
  <si>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</si>
  <si>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</si>
  <si>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</si>
  <si>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</si>
  <si>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</si>
  <si>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</si>
  <si>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</si>
  <si>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</si>
  <si>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</si>
  <si>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</si>
  <si>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</si>
  <si>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</si>
  <si>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</si>
  <si>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</si>
  <si>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</si>
  <si>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</si>
  <si>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</si>
  <si>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</si>
  <si>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</si>
  <si>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</si>
  <si>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</si>
  <si>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</si>
  <si>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</si>
  <si>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</si>
  <si>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</si>
  <si>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</si>
  <si>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</si>
  <si>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</si>
  <si>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</si>
  <si>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</si>
  <si>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</si>
  <si>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</si>
  <si>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</si>
  <si>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</si>
  <si>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</si>
  <si>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</si>
  <si>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</si>
  <si>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</si>
  <si>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</si>
  <si>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</si>
  <si>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</si>
  <si>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</si>
  <si>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</si>
  <si>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</si>
  <si>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</si>
  <si>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</si>
  <si>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</si>
  <si>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</si>
  <si>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</si>
  <si>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</si>
  <si>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</si>
  <si>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</si>
  <si>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</si>
  <si>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</si>
  <si>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</si>
  <si>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</si>
  <si>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</si>
  <si>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</si>
  <si>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</si>
  <si>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</si>
  <si>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</si>
  <si>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</si>
  <si>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</si>
  <si>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</si>
  <si>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</si>
  <si>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</si>
  <si>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</si>
  <si>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</si>
  <si>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</si>
  <si>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</si>
  <si>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</si>
  <si>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</si>
  <si>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</si>
  <si>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</si>
  <si>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</si>
  <si>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</si>
  <si>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</si>
  <si>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</si>
  <si>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</si>
  <si>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</si>
  <si>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</si>
  <si>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</si>
  <si>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</si>
  <si>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</si>
  <si>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</si>
  <si>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</si>
  <si>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</si>
  <si>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</si>
  <si>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</si>
  <si>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</si>
  <si>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</si>
  <si>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</si>
  <si>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</si>
  <si>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</si>
  <si>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</si>
  <si>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</si>
  <si>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</si>
  <si>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</si>
  <si>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</si>
  <si>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</si>
  <si>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</si>
  <si>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</si>
  <si>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</si>
  <si>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</si>
  <si>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</si>
  <si>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</si>
  <si>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</si>
  <si>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</si>
  <si>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</si>
  <si>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</si>
  <si>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</si>
  <si>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</si>
  <si>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</si>
  <si>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</si>
  <si>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</si>
  <si>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</si>
  <si>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</si>
  <si>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</si>
  <si>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</si>
  <si>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</si>
  <si>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</si>
  <si>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</si>
  <si>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</si>
  <si>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</si>
  <si>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</si>
  <si>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</si>
  <si>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</si>
  <si>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</si>
  <si>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</si>
  <si>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</si>
  <si>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</si>
  <si>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</si>
  <si>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</si>
  <si>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</si>
  <si>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</si>
  <si>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</si>
  <si>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</si>
  <si>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</si>
  <si>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</si>
  <si>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</si>
  <si>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</si>
  <si>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</si>
  <si>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</si>
  <si>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</si>
  <si>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</si>
  <si>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</si>
  <si>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</si>
  <si>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</si>
  <si>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</si>
  <si>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</si>
  <si>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</si>
  <si>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</si>
  <si>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</si>
  <si>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</si>
  <si>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</si>
  <si>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</si>
  <si>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</si>
  <si>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</si>
  <si>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</si>
  <si>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</si>
  <si>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</si>
  <si>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</si>
  <si>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</si>
  <si>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</si>
  <si>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</si>
  <si>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</si>
  <si>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</si>
  <si>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</si>
  <si>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</si>
  <si>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</si>
  <si>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</si>
  <si>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</si>
  <si>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</si>
  <si>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</si>
  <si>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</si>
  <si>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</si>
  <si>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</si>
  <si>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</si>
  <si>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</si>
  <si>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</si>
  <si>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</si>
  <si>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</si>
  <si>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</si>
  <si>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</si>
  <si>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</si>
  <si>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</si>
  <si>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</si>
  <si>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</si>
  <si>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</si>
  <si>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</si>
  <si>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</si>
  <si>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</si>
  <si>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</si>
  <si>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</si>
  <si>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</si>
  <si>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</si>
  <si>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</si>
  <si>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</si>
  <si>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</si>
  <si>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</si>
  <si>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</si>
  <si>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</si>
  <si>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</si>
  <si>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</si>
  <si>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</si>
  <si>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</si>
  <si>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</si>
  <si>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</si>
  <si>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</si>
  <si>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</si>
  <si>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</si>
  <si>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</si>
  <si>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</si>
  <si>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</si>
  <si>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</si>
  <si>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</si>
  <si>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</si>
  <si>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</si>
  <si>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</si>
  <si>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</si>
  <si>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</si>
  <si>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</si>
  <si>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</si>
  <si>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</si>
  <si>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</si>
  <si>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</si>
  <si>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</si>
  <si>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</si>
  <si>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</si>
  <si>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</si>
  <si>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</si>
  <si>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</si>
  <si>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</si>
  <si>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</si>
  <si>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</si>
  <si>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</si>
  <si>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</si>
  <si>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</si>
  <si>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</si>
  <si>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</si>
  <si>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</si>
  <si>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</si>
  <si>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</si>
  <si>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</si>
  <si>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</si>
  <si>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</si>
  <si>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</si>
  <si>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</si>
  <si>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</si>
  <si>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</si>
  <si>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</si>
  <si>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</si>
  <si>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</si>
  <si>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</si>
  <si>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</si>
  <si>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</si>
  <si>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</si>
  <si>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</si>
  <si>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</si>
  <si>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</si>
  <si>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</si>
  <si>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</si>
  <si>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</si>
  <si>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</si>
  <si>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</si>
  <si>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</si>
  <si>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</si>
  <si>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</si>
  <si>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</si>
  <si>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</si>
  <si>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</si>
  <si>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</si>
  <si>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</si>
  <si>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</si>
  <si>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</si>
  <si>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</si>
  <si>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</si>
  <si>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</si>
  <si>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</si>
  <si>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</si>
  <si>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</si>
  <si>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</si>
  <si>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</si>
  <si>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</si>
  <si>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</si>
  <si>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</si>
  <si>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</si>
  <si>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</si>
  <si>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</si>
  <si>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</si>
  <si>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</si>
  <si>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</si>
  <si>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</si>
  <si>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</si>
  <si>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</si>
  <si>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</si>
  <si>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</si>
  <si>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</si>
  <si>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</si>
  <si>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</si>
  <si>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</si>
  <si>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</si>
  <si>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</si>
  <si>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</si>
  <si>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</si>
  <si>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</si>
  <si>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</si>
  <si>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</si>
  <si>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</si>
  <si>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</si>
  <si>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</si>
  <si>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</si>
  <si>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</si>
  <si>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</si>
  <si>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</si>
  <si>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</si>
  <si>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</si>
  <si>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</si>
  <si>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</si>
  <si>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</si>
  <si>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</si>
  <si>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</si>
  <si>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</si>
  <si>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</si>
  <si>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</si>
  <si>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</si>
  <si>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</si>
  <si>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</si>
  <si>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</si>
  <si>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</si>
  <si>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</si>
  <si>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</si>
  <si>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</si>
  <si>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</si>
  <si>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</si>
  <si>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</si>
  <si>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</si>
  <si>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</si>
  <si>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</si>
  <si>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</si>
  <si>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</si>
  <si>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</si>
  <si>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</si>
  <si>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</si>
  <si>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</si>
  <si>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</si>
  <si>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</si>
  <si>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</si>
  <si>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</si>
  <si>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</si>
  <si>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</si>
  <si>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</si>
  <si>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</si>
  <si>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</si>
  <si>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</si>
  <si>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</si>
  <si>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</si>
  <si>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</si>
  <si>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</si>
  <si>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</si>
  <si>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</si>
  <si>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</si>
  <si>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</si>
  <si>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</si>
  <si>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</si>
  <si>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</si>
  <si>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</si>
  <si>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</si>
  <si>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</si>
  <si>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</si>
  <si>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</si>
  <si>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</si>
  <si>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</si>
  <si>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</si>
  <si>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</si>
  <si>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</si>
  <si>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</si>
  <si>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</si>
  <si>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</si>
  <si>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</si>
  <si>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</si>
  <si>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</si>
  <si>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</si>
  <si>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</si>
  <si>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</si>
  <si>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</si>
  <si>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</si>
  <si>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</si>
  <si>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</si>
  <si>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</si>
  <si>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</si>
  <si>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</si>
  <si>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</si>
  <si>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</si>
  <si>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</si>
  <si>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</si>
  <si>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</si>
  <si>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</si>
  <si>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</si>
  <si>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</si>
  <si>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</si>
  <si>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</si>
  <si>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</si>
  <si>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</si>
  <si>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</si>
  <si>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</si>
  <si>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</si>
  <si>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</si>
  <si>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</si>
  <si>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</si>
  <si>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</si>
  <si>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</si>
  <si>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</si>
  <si>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</si>
  <si>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</si>
  <si>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</si>
  <si>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</si>
  <si>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</si>
  <si>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</si>
  <si>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</si>
  <si>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</si>
  <si>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</si>
  <si>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</si>
  <si>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</si>
  <si>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</si>
  <si>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</si>
  <si>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</si>
  <si>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</si>
  <si>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</si>
  <si>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</si>
  <si>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</si>
  <si>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</si>
  <si>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</si>
  <si>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</si>
  <si>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</si>
  <si>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</si>
  <si>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</si>
  <si>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</si>
  <si>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</si>
  <si>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</si>
  <si>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</si>
  <si>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</si>
  <si>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</si>
  <si>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</si>
  <si>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</si>
  <si>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</si>
  <si>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</si>
  <si>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</si>
  <si>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</si>
  <si>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</si>
  <si>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</si>
  <si>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</si>
  <si>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</si>
  <si>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</si>
  <si>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</si>
  <si>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</si>
  <si>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</si>
  <si>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</si>
  <si>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</si>
  <si>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</si>
  <si>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</si>
  <si>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</si>
  <si>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</si>
  <si>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</si>
  <si>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</si>
  <si>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</si>
  <si>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</si>
  <si>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</si>
  <si>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</si>
  <si>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</si>
  <si>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</si>
  <si>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</si>
  <si>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</si>
  <si>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</si>
  <si>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</si>
  <si>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</si>
  <si>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</si>
  <si>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</si>
  <si>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</si>
  <si>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</si>
  <si>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</si>
  <si>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</si>
  <si>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</si>
  <si>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</si>
  <si>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</si>
  <si>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</si>
  <si>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</si>
  <si>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</si>
  <si>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</si>
  <si>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</si>
  <si>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</si>
  <si>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</si>
  <si>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</si>
  <si>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</si>
  <si>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</si>
  <si>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</si>
  <si>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</si>
  <si>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</si>
  <si>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</si>
  <si>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</si>
  <si>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</si>
  <si>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</si>
  <si>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</si>
  <si>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</si>
  <si>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</si>
  <si>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</si>
  <si>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</si>
  <si>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</si>
  <si>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</si>
  <si>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</si>
  <si>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</si>
  <si>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</si>
  <si>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</si>
  <si>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</si>
  <si>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</si>
  <si>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</si>
  <si>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</si>
  <si>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</si>
  <si>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</si>
  <si>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</si>
  <si>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</si>
  <si>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</si>
  <si>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</si>
  <si>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</si>
  <si>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</si>
  <si>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</si>
  <si>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</si>
  <si>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</si>
  <si>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</si>
  <si>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</si>
  <si>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</si>
  <si>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</si>
  <si>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</si>
  <si>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</si>
  <si>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</si>
  <si>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</si>
  <si>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</si>
  <si>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</si>
  <si>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</si>
  <si>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</si>
  <si>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</si>
  <si>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</si>
  <si>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</si>
  <si>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</si>
  <si>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</si>
  <si>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</si>
  <si>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</si>
  <si>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</si>
  <si>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</si>
  <si>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</si>
  <si>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</si>
  <si>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</si>
  <si>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</si>
  <si>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</si>
  <si>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</si>
  <si>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</si>
  <si>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</si>
  <si>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</si>
  <si>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</si>
  <si>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</si>
  <si>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</si>
  <si>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</si>
  <si>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</si>
  <si>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</si>
  <si>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</si>
  <si>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</si>
  <si>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</si>
  <si>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</si>
  <si>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</si>
  <si>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</si>
  <si>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</si>
  <si>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</si>
  <si>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</si>
  <si>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</si>
  <si>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</si>
  <si>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</si>
  <si>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</si>
  <si>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</si>
  <si>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</si>
  <si>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</si>
  <si>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</si>
  <si>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</si>
  <si>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</si>
  <si>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</si>
  <si>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</si>
  <si>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</si>
  <si>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</si>
  <si>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</si>
  <si>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</si>
  <si>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</si>
  <si>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</si>
  <si>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</si>
  <si>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</si>
  <si>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</si>
  <si>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</si>
  <si>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</si>
  <si>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</si>
  <si>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</si>
  <si>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</si>
  <si>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</si>
  <si>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</si>
  <si>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</si>
  <si>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</si>
  <si>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</si>
  <si>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</si>
  <si>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</si>
  <si>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</si>
  <si>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</si>
  <si>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</si>
  <si>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</si>
  <si>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</si>
  <si>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</si>
  <si>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</si>
  <si>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</si>
  <si>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</si>
  <si>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</si>
  <si>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</si>
  <si>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</si>
  <si>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</si>
  <si>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</si>
  <si>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</si>
  <si>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</si>
  <si>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</si>
  <si>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</si>
  <si>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</si>
  <si>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</si>
  <si>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</si>
  <si>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</si>
  <si>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</si>
  <si>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</si>
  <si>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</si>
  <si>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</si>
  <si>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</si>
  <si>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</si>
  <si>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</si>
  <si>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</si>
  <si>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</si>
  <si>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</si>
  <si>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</si>
  <si>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</si>
  <si>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</si>
  <si>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</si>
  <si>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</si>
  <si>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</si>
  <si>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</si>
  <si>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</si>
  <si>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</si>
  <si>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</si>
  <si>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</si>
  <si>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</si>
  <si>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</si>
  <si>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</si>
  <si>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</si>
  <si>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</si>
  <si>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</si>
  <si>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</si>
  <si>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</si>
  <si>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</si>
  <si>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</si>
  <si>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</si>
  <si>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</si>
  <si>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</si>
  <si>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</si>
  <si>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</si>
  <si>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</si>
  <si>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</si>
  <si>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</si>
  <si>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</si>
  <si>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</si>
  <si>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</si>
  <si>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</si>
  <si>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</si>
  <si>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</si>
  <si>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</si>
  <si>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</si>
  <si>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</si>
  <si>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</si>
  <si>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</si>
  <si>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</si>
  <si>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</si>
  <si>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</si>
  <si>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</si>
  <si>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</si>
  <si>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</si>
  <si>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</si>
  <si>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</si>
  <si>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</si>
  <si>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</si>
  <si>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</si>
  <si>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</si>
  <si>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</si>
  <si>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</si>
  <si>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</si>
  <si>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</si>
  <si>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</si>
  <si>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</si>
  <si>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</si>
  <si>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</si>
  <si>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</si>
  <si>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</si>
  <si>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</si>
  <si>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</si>
  <si>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</si>
  <si>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</si>
  <si>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</si>
  <si>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</si>
  <si>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</si>
  <si>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</si>
  <si>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</si>
  <si>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</si>
  <si>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</si>
  <si>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</si>
  <si>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</si>
  <si>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</si>
  <si>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</si>
  <si>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</si>
  <si>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</si>
  <si>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</si>
  <si>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</si>
  <si>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</si>
  <si>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</si>
  <si>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</si>
  <si>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</si>
  <si>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</si>
  <si>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</si>
  <si>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</si>
  <si>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</si>
  <si>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</si>
  <si>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</si>
  <si>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</si>
  <si>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</si>
  <si>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</si>
  <si>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</si>
  <si>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</si>
  <si>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</si>
  <si>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</si>
  <si>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</si>
  <si>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</si>
  <si>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</si>
  <si>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</si>
  <si>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</si>
  <si>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</si>
  <si>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</si>
  <si>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</si>
  <si>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</si>
  <si>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</si>
  <si>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</si>
  <si>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</si>
  <si>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</si>
  <si>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</si>
  <si>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</si>
  <si>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</si>
  <si>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</si>
  <si>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</si>
  <si>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</si>
  <si>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</si>
  <si>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</si>
  <si>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</si>
  <si>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</si>
  <si>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</si>
  <si>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</si>
  <si>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</si>
  <si>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</si>
  <si>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</si>
  <si>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</si>
  <si>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</si>
  <si>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</si>
  <si>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</si>
  <si>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</si>
  <si>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</si>
  <si>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</si>
  <si>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</si>
  <si>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</si>
  <si>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</si>
  <si>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</si>
  <si>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</si>
  <si>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</si>
  <si>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</si>
  <si>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</si>
  <si>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</si>
  <si>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</si>
  <si>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</si>
  <si>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</si>
  <si>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</si>
  <si>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</si>
  <si>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</si>
  <si>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</si>
  <si>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</si>
  <si>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</si>
  <si>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</si>
  <si>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</si>
  <si>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</si>
  <si>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</si>
  <si>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</si>
  <si>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</si>
  <si>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</si>
  <si>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</si>
  <si>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</si>
  <si>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</si>
  <si>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</si>
  <si>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</si>
  <si>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</si>
  <si>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</si>
  <si>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</si>
  <si>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</si>
  <si>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</si>
  <si>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</si>
  <si>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</si>
  <si>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</si>
  <si>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</si>
  <si>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</si>
  <si>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</si>
  <si>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</si>
  <si>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</si>
  <si>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</si>
  <si>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</si>
  <si>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</si>
  <si>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</si>
  <si>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</si>
  <si>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</si>
  <si>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</si>
  <si>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</si>
  <si>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</si>
  <si>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</si>
  <si>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</si>
  <si>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</si>
  <si>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</si>
  <si>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</si>
  <si>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</si>
  <si>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</si>
  <si>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</si>
  <si>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</si>
  <si>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</si>
  <si>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</si>
  <si>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</si>
  <si>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</si>
  <si>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</si>
  <si>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</si>
  <si>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</si>
  <si>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</si>
  <si>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</si>
  <si>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</si>
  <si>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</si>
  <si>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</si>
  <si>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</si>
  <si>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</si>
  <si>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</si>
  <si>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</si>
  <si>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</si>
  <si>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</si>
  <si>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</si>
  <si>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</si>
  <si>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</si>
  <si>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</si>
  <si>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</si>
  <si>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</si>
  <si>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</si>
  <si>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</si>
  <si>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</si>
  <si>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</si>
  <si>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</si>
  <si>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</si>
  <si>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</si>
  <si>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</si>
  <si>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</si>
  <si>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</si>
  <si>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</si>
  <si>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</si>
  <si>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</si>
  <si>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</si>
  <si>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</si>
  <si>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</si>
  <si>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</si>
  <si>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</si>
  <si>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</si>
  <si>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</si>
  <si>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</si>
  <si>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</si>
  <si>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</si>
  <si>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</si>
  <si>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</si>
  <si>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</si>
  <si>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</si>
  <si>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</si>
  <si>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</si>
  <si>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</si>
  <si>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</si>
  <si>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</si>
  <si>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</si>
  <si>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</si>
  <si>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</si>
  <si>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</si>
  <si>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</si>
  <si>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</si>
  <si>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</si>
  <si>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</si>
  <si>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</si>
  <si>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</si>
  <si>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</si>
  <si>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</si>
  <si>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</si>
  <si>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</si>
  <si>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</si>
  <si>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</si>
  <si>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</si>
  <si>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</si>
  <si>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</si>
  <si>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</si>
  <si>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</si>
  <si>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</si>
  <si>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</si>
  <si>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</si>
  <si>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</si>
  <si>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</si>
  <si>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</si>
  <si>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</si>
  <si>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</si>
  <si>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</si>
  <si>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</si>
  <si>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</si>
  <si>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</si>
  <si>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</si>
  <si>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</si>
  <si>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</si>
  <si>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</si>
  <si>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</si>
  <si>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</si>
  <si>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</si>
  <si>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</si>
  <si>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</si>
  <si>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</si>
  <si>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</si>
  <si>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</si>
  <si>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</si>
  <si>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</si>
  <si>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</si>
  <si>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</si>
  <si>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</si>
  <si>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</si>
  <si>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</si>
  <si>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</si>
  <si>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</si>
  <si>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</si>
  <si>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</si>
  <si>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</si>
  <si>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</si>
  <si>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</si>
  <si>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</si>
  <si>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</si>
  <si>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</si>
  <si>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</si>
  <si>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</si>
  <si>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</si>
  <si>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</si>
  <si>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</si>
  <si>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</si>
  <si>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</si>
  <si>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</si>
  <si>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</si>
  <si>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</si>
  <si>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</si>
  <si>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</si>
  <si>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</si>
  <si>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</si>
  <si>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</si>
  <si>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</si>
  <si>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</si>
  <si>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</si>
  <si>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</si>
  <si>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</si>
  <si>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</si>
  <si>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</si>
  <si>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</si>
  <si>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</si>
  <si>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</si>
  <si>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</si>
  <si>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</si>
  <si>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</si>
  <si>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</si>
  <si>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</si>
  <si>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</si>
  <si>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</si>
  <si>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</si>
  <si>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</si>
  <si>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</si>
  <si>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</si>
  <si>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</si>
  <si>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</si>
  <si>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</si>
  <si>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</si>
  <si>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</si>
  <si>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</si>
  <si>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</si>
  <si>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</si>
  <si>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</si>
  <si>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</si>
  <si>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</si>
  <si>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</si>
  <si>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</si>
  <si>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</si>
  <si>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</si>
  <si>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</si>
  <si>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</si>
  <si>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</si>
  <si>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</si>
  <si>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</si>
  <si>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</si>
  <si>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</si>
  <si>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</si>
  <si>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</si>
  <si>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</si>
  <si>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</si>
  <si>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</si>
  <si>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</si>
  <si>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</si>
  <si>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</si>
  <si>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</si>
  <si>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</si>
  <si>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</si>
  <si>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</si>
  <si>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</si>
  <si>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</si>
  <si>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</si>
  <si>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</si>
  <si>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</si>
  <si>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</si>
  <si>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</si>
  <si>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</si>
  <si>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</si>
  <si>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</si>
  <si>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</si>
  <si>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</si>
  <si>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</si>
  <si>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</si>
  <si>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</si>
  <si>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</si>
  <si>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</si>
  <si>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</si>
  <si>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</si>
  <si>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</si>
  <si>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</si>
  <si>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</si>
  <si>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</si>
  <si>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</si>
  <si>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</si>
  <si>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</si>
  <si>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</si>
  <si>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</si>
  <si>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</si>
  <si>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</si>
  <si>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</si>
  <si>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</si>
  <si>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</si>
  <si>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</si>
  <si>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</si>
  <si>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</si>
  <si>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</si>
  <si>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</si>
  <si>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</si>
  <si>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</si>
  <si>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</si>
  <si>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</si>
  <si>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</si>
  <si>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</si>
  <si>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</si>
  <si>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</si>
  <si>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</si>
  <si>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</si>
  <si>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</si>
  <si>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</si>
  <si>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</si>
  <si>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</si>
  <si>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</si>
  <si>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</si>
  <si>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</si>
  <si>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</si>
  <si>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</si>
  <si>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</si>
  <si>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</si>
  <si>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</si>
  <si>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</si>
  <si>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</si>
  <si>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</si>
  <si>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</si>
  <si>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</si>
  <si>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</si>
  <si>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</si>
  <si>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</si>
  <si>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</si>
  <si>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</si>
  <si>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</si>
  <si>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</si>
  <si>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</si>
  <si>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</si>
  <si>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</si>
  <si>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</si>
  <si>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</si>
  <si>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</si>
  <si>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</si>
  <si>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</si>
  <si>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</si>
  <si>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</si>
  <si>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</si>
  <si>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</si>
  <si>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</si>
  <si>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</si>
  <si>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</si>
  <si>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</si>
  <si>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</si>
  <si>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</si>
  <si>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</si>
  <si>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</si>
  <si>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</si>
  <si>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</si>
  <si>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</si>
  <si>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</si>
  <si>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</si>
  <si>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</si>
  <si>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</si>
  <si>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</si>
  <si>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</si>
  <si>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</si>
  <si>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</si>
  <si>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</si>
  <si>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</si>
  <si>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</si>
  <si>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</si>
  <si>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</si>
  <si>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</si>
  <si>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</si>
  <si>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</si>
  <si>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</si>
  <si>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</si>
  <si>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</si>
  <si>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</si>
  <si>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</si>
  <si>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</si>
  <si>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</si>
  <si>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</si>
  <si>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</si>
  <si>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</si>
  <si>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</si>
  <si>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</si>
  <si>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</si>
  <si>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</si>
  <si>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</si>
  <si>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</si>
  <si>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</si>
  <si>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</si>
  <si>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</si>
  <si>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</si>
  <si>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</si>
  <si>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</si>
  <si>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</si>
  <si>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</si>
  <si>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</si>
  <si>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</si>
  <si>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</si>
  <si>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</si>
  <si>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</si>
  <si>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</si>
  <si>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</si>
  <si>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</si>
  <si>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</si>
  <si>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</si>
  <si>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</si>
  <si>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</si>
  <si>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</si>
  <si>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</si>
  <si>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</si>
  <si>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</si>
  <si>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</si>
  <si>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</si>
  <si>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</si>
  <si>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</si>
  <si>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</si>
  <si>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</si>
  <si>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</si>
  <si>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</si>
  <si>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</si>
  <si>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</si>
  <si>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</si>
  <si>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</si>
  <si>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</si>
  <si>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</si>
  <si>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</si>
  <si>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</si>
  <si>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</si>
  <si>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</si>
  <si>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</si>
  <si>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</si>
  <si>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</si>
  <si>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</si>
  <si>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</si>
  <si>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</si>
  <si>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</si>
  <si>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</si>
  <si>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</si>
  <si>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</si>
  <si>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</si>
  <si>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</si>
  <si>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</si>
  <si>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</si>
  <si>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</si>
  <si>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</si>
  <si>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</si>
  <si>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</si>
  <si>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</si>
  <si>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</si>
  <si>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</si>
  <si>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</si>
  <si>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</si>
  <si>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</si>
  <si>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</si>
  <si>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</si>
  <si>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</si>
  <si>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</si>
  <si>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</si>
  <si>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</si>
  <si>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</si>
  <si>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</si>
  <si>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</si>
  <si>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</si>
  <si>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</si>
  <si>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</si>
  <si>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</si>
  <si>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</si>
  <si>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</si>
  <si>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</si>
  <si>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</si>
  <si>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</si>
  <si>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</si>
  <si>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</si>
  <si>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</si>
  <si>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</si>
  <si>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</si>
  <si>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</si>
  <si>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</si>
  <si>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</si>
  <si>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</si>
  <si>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</si>
  <si>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</si>
  <si>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</si>
  <si>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</si>
  <si>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</si>
  <si>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</si>
  <si>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</si>
  <si>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</si>
  <si>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</si>
  <si>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</si>
  <si>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</si>
  <si>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</si>
  <si>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</si>
  <si>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</si>
  <si>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</si>
  <si>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</si>
  <si>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</si>
  <si>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</si>
  <si>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</si>
  <si>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</si>
  <si>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</si>
  <si>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</si>
  <si>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</si>
  <si>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</si>
  <si>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</si>
  <si>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</si>
  <si>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</si>
  <si>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</si>
  <si>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</si>
  <si>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</si>
  <si>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</si>
  <si>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</si>
  <si>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</si>
  <si>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</si>
  <si>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</si>
  <si>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</si>
  <si>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</si>
  <si>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</si>
  <si>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</si>
  <si>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</si>
  <si>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</si>
  <si>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</si>
  <si>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</si>
  <si>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</si>
  <si>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</si>
  <si>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</si>
  <si>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</si>
  <si>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</si>
  <si>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</si>
  <si>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</si>
  <si>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</si>
  <si>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</si>
  <si>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</si>
  <si>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</si>
  <si>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</si>
  <si>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</si>
  <si>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</si>
  <si>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</si>
  <si>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</si>
  <si>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</si>
  <si>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</si>
  <si>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</si>
  <si>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</si>
  <si>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</si>
  <si>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</si>
  <si>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</si>
  <si>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</si>
  <si>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</si>
  <si>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</si>
  <si>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</si>
  <si>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</si>
  <si>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</si>
  <si>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</si>
  <si>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</si>
  <si>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</si>
  <si>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</si>
  <si>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</si>
  <si>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</si>
  <si>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</si>
  <si>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</si>
  <si>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</si>
  <si>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</si>
  <si>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</si>
  <si>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</si>
  <si>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</si>
  <si>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</si>
  <si>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</si>
  <si>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</si>
  <si>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</si>
  <si>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</si>
  <si>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</si>
  <si>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</si>
  <si>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</si>
  <si>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</si>
  <si>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</si>
  <si>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</si>
  <si>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</si>
  <si>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</si>
  <si>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</si>
  <si>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</si>
  <si>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</si>
  <si>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</si>
  <si>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</si>
  <si>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</si>
  <si>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</si>
  <si>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</si>
  <si>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</si>
  <si>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</si>
  <si>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</si>
  <si>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</si>
  <si>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</si>
  <si>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</si>
  <si>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</si>
  <si>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</si>
  <si>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</si>
  <si>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</si>
  <si>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</si>
  <si>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</si>
  <si>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</si>
  <si>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</si>
  <si>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</si>
  <si>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</si>
  <si>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</si>
  <si>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</si>
  <si>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</si>
  <si>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</si>
  <si>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</si>
  <si>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</si>
  <si>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</si>
  <si>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</si>
  <si>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</si>
  <si>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</si>
  <si>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</si>
  <si>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</si>
  <si>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</si>
  <si>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</si>
  <si>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</si>
  <si>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</si>
  <si>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</si>
  <si>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</si>
  <si>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</si>
  <si>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</si>
  <si>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</si>
  <si>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</si>
  <si>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</si>
  <si>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</si>
  <si>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</si>
  <si>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</si>
  <si>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</si>
  <si>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</si>
  <si>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</si>
  <si>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</si>
  <si>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</si>
  <si>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</si>
  <si>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</si>
  <si>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</si>
  <si>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</si>
  <si>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</si>
  <si>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</si>
  <si>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</si>
  <si>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</si>
  <si>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</si>
  <si>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</si>
  <si>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</si>
  <si>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</si>
  <si>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</si>
  <si>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</si>
  <si>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</si>
  <si>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</si>
  <si>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</si>
  <si>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</si>
  <si>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</si>
  <si>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</si>
  <si>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</si>
  <si>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</si>
  <si>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</si>
  <si>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</si>
  <si>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</si>
  <si>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</si>
  <si>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</si>
  <si>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</si>
  <si>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</si>
  <si>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</si>
  <si>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</si>
  <si>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</si>
  <si>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</si>
  <si>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</si>
  <si>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</si>
  <si>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</si>
  <si>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</si>
  <si>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</si>
  <si>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</si>
  <si>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</si>
  <si>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</si>
  <si>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</si>
  <si>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</si>
  <si>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</si>
  <si>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</si>
  <si>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</si>
  <si>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</si>
  <si>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</si>
  <si>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</si>
  <si>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</si>
  <si>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</si>
  <si>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</si>
  <si>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</si>
  <si>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</si>
  <si>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</si>
  <si>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</si>
  <si>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</si>
  <si>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</si>
  <si>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</si>
  <si>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</si>
  <si>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</si>
  <si>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</si>
  <si>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</si>
  <si>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</si>
  <si>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</si>
  <si>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</si>
  <si>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</si>
  <si>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</si>
  <si>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</si>
  <si>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</si>
  <si>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</si>
  <si>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</si>
  <si>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</si>
  <si>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</si>
  <si>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</si>
  <si>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</si>
  <si>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</si>
  <si>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</si>
  <si>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</si>
  <si>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</si>
  <si>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</si>
  <si>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</si>
  <si>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</si>
  <si>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</si>
  <si>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</si>
  <si>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</si>
  <si>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</si>
  <si>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</si>
  <si>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</si>
  <si>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</si>
  <si>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</si>
  <si>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</si>
  <si>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</si>
  <si>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</si>
  <si>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</si>
  <si>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</si>
  <si>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</si>
  <si>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</si>
  <si>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</si>
  <si>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</si>
  <si>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</si>
  <si>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</si>
  <si>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</si>
  <si>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</si>
  <si>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</si>
  <si>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</si>
  <si>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</si>
  <si>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</si>
  <si>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</si>
  <si>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</si>
  <si>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</si>
  <si>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</si>
  <si>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</si>
  <si>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</si>
  <si>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</si>
  <si>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</si>
  <si>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</si>
  <si>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</si>
  <si>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</si>
  <si>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</si>
  <si>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</si>
  <si>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</si>
  <si>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</si>
  <si>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</si>
  <si>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</si>
  <si>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</si>
  <si>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</si>
  <si>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</si>
  <si>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</si>
  <si>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</si>
  <si>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</si>
  <si>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</si>
  <si>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</si>
  <si>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</si>
  <si>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</si>
  <si>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</si>
  <si>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</si>
  <si>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</si>
  <si>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</si>
  <si>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</si>
  <si>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</si>
  <si>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</si>
  <si>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</si>
  <si>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</si>
  <si>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</si>
  <si>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</si>
  <si>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</si>
  <si>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</si>
  <si>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</si>
  <si>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</si>
  <si>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</si>
  <si>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</si>
  <si>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</si>
  <si>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</si>
  <si>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</si>
  <si>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</si>
  <si>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</si>
  <si>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</si>
  <si>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</si>
  <si>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</si>
  <si>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</si>
  <si>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</si>
  <si>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</si>
  <si>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</si>
  <si>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</si>
  <si>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</si>
  <si>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</si>
  <si>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</si>
  <si>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</si>
  <si>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</si>
  <si>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</si>
  <si>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</si>
  <si>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</si>
  <si>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</si>
  <si>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</si>
  <si>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</si>
  <si>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</si>
  <si>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</si>
  <si>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</si>
  <si>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</si>
  <si>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</si>
  <si>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</si>
  <si>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</si>
  <si>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</si>
  <si>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</si>
  <si>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</si>
  <si>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</si>
  <si>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</si>
  <si>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</si>
  <si>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</si>
  <si>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</si>
  <si>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</si>
  <si>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</si>
  <si>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</si>
  <si>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</si>
  <si>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</si>
  <si>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</si>
  <si>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</si>
  <si>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</si>
  <si>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</si>
  <si>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</si>
  <si>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</si>
  <si>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</si>
  <si>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</si>
  <si>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</si>
  <si>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</si>
  <si>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</si>
  <si>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</si>
  <si>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</si>
  <si>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</si>
  <si>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</si>
  <si>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</si>
  <si>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</si>
  <si>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</si>
  <si>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</si>
  <si>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</si>
  <si>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</si>
  <si>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</si>
  <si>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</si>
  <si>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</si>
  <si>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</si>
  <si>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</si>
  <si>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</si>
  <si>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</si>
  <si>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</si>
  <si>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</si>
  <si>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</si>
  <si>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</si>
  <si>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</si>
  <si>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</si>
  <si>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</si>
  <si>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</si>
  <si>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</si>
  <si>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</si>
  <si>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</si>
  <si>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</si>
  <si>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</si>
  <si>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</si>
  <si>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</si>
  <si>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</si>
  <si>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</si>
  <si>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</si>
  <si>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</si>
  <si>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</si>
  <si>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</si>
  <si>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</si>
  <si>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</si>
  <si>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</si>
  <si>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</si>
  <si>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</si>
  <si>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</si>
  <si>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</si>
  <si>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</si>
  <si>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</si>
  <si>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</si>
  <si>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</si>
  <si>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</si>
  <si>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</si>
  <si>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</si>
  <si>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</si>
  <si>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</si>
  <si>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</si>
  <si>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</si>
  <si>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</si>
  <si>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</si>
  <si>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</si>
  <si>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</si>
  <si>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</si>
  <si>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</si>
  <si>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</si>
  <si>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</si>
  <si>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</si>
  <si>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</si>
  <si>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</si>
  <si>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</si>
  <si>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</si>
  <si>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</si>
  <si>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</si>
  <si>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</si>
  <si>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</si>
  <si>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</si>
  <si>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</si>
  <si>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</si>
  <si>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</si>
  <si>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</si>
  <si>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</si>
  <si>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</si>
  <si>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</si>
  <si>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</si>
  <si>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</si>
  <si>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</si>
  <si>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</si>
  <si>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</si>
  <si>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</si>
  <si>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</si>
  <si>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</si>
  <si>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</si>
  <si>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</si>
  <si>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</si>
  <si>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</si>
  <si>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</si>
  <si>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</si>
  <si>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</si>
  <si>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</si>
  <si>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</si>
  <si>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</si>
  <si>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</si>
  <si>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</si>
  <si>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</si>
  <si>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</si>
  <si>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</si>
  <si>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</si>
  <si>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</si>
  <si>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</si>
  <si>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</si>
  <si>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</si>
  <si>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</si>
  <si>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</si>
  <si>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</si>
  <si>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</si>
  <si>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</si>
  <si>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</si>
  <si>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</si>
  <si>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</si>
  <si>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</si>
  <si>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</si>
  <si>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</si>
  <si>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</si>
  <si>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</si>
  <si>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</si>
  <si>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</si>
  <si>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</si>
  <si>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</si>
  <si>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</si>
  <si>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</si>
  <si>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</si>
  <si>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</si>
  <si>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</si>
  <si>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</si>
  <si>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</si>
  <si>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</si>
  <si>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</si>
  <si>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</si>
  <si>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</si>
  <si>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</si>
  <si>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</si>
  <si>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</si>
  <si>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</si>
  <si>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</si>
  <si>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</si>
  <si>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</si>
  <si>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</si>
  <si>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</si>
  <si>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</si>
  <si>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</si>
  <si>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</si>
  <si>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</si>
  <si>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</si>
  <si>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</si>
  <si>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</si>
  <si>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</si>
  <si>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</si>
  <si>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</si>
  <si>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</si>
  <si>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</si>
  <si>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</si>
  <si>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</si>
  <si>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</si>
  <si>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</si>
  <si>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</si>
  <si>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</si>
  <si>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</si>
  <si>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</si>
  <si>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</si>
  <si>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</si>
  <si>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</si>
  <si>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</si>
  <si>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</si>
  <si>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</si>
  <si>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</si>
  <si>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</si>
  <si>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</si>
  <si>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</si>
  <si>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</si>
  <si>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</si>
  <si>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</si>
  <si>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</si>
  <si>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</si>
  <si>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</si>
  <si>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</si>
  <si>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</si>
  <si>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</si>
  <si>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</si>
  <si>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</si>
  <si>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</si>
  <si>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</si>
  <si>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</si>
  <si>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</si>
  <si>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</si>
  <si>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</si>
  <si>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</si>
  <si>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</si>
  <si>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</si>
  <si>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</si>
  <si>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</si>
  <si>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</si>
  <si>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</si>
  <si>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</si>
  <si>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</si>
  <si>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</si>
  <si>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</si>
  <si>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</si>
  <si>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</si>
  <si>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</si>
  <si>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</si>
  <si>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</si>
  <si>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</si>
  <si>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</si>
  <si>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</si>
  <si>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</si>
  <si>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</si>
  <si>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</si>
  <si>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</si>
  <si>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</si>
  <si>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</si>
  <si>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</si>
  <si>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</si>
  <si>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</si>
  <si>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</si>
  <si>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</si>
  <si>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</si>
  <si>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</si>
  <si>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</si>
  <si>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</si>
  <si>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</si>
  <si>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</si>
  <si>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</si>
  <si>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</si>
  <si>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</si>
  <si>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</si>
  <si>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</si>
  <si>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</si>
  <si>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</si>
  <si>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</si>
  <si>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</si>
  <si>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</si>
  <si>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</si>
  <si>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</si>
  <si>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</si>
  <si>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</si>
  <si>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</si>
  <si>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</si>
  <si>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</si>
  <si>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</si>
  <si>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</si>
  <si>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</si>
  <si>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</si>
  <si>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</si>
  <si>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</si>
  <si>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</si>
  <si>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</si>
  <si>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</si>
  <si>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</si>
  <si>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</si>
  <si>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</si>
  <si>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</si>
  <si>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</si>
  <si>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</si>
  <si>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</si>
  <si>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</si>
  <si>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</si>
  <si>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</si>
  <si>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</si>
  <si>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</si>
  <si>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</si>
  <si>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</si>
  <si>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</si>
  <si>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</si>
  <si>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</si>
  <si>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</si>
  <si>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</si>
  <si>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</si>
  <si>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</si>
  <si>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</si>
  <si>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</si>
  <si>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</si>
  <si>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</si>
  <si>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</si>
  <si>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</si>
  <si>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</si>
  <si>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</si>
  <si>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</si>
  <si>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</si>
  <si>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</si>
  <si>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</si>
  <si>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</si>
  <si>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</si>
  <si>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</si>
  <si>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</si>
  <si>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</si>
  <si>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</si>
  <si>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</si>
  <si>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</si>
  <si>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</si>
  <si>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</si>
  <si>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</si>
  <si>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</si>
  <si>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</si>
  <si>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</si>
  <si>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</si>
  <si>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</si>
  <si>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</si>
  <si>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</si>
  <si>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</si>
  <si>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</si>
  <si>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</si>
  <si>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</si>
  <si>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</si>
  <si>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</si>
  <si>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</si>
  <si>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</si>
  <si>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</si>
  <si>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</si>
  <si>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</si>
  <si>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</si>
  <si>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</si>
  <si>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</si>
  <si>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</si>
  <si>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</si>
  <si>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</si>
  <si>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</si>
  <si>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</si>
  <si>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</si>
  <si>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</si>
  <si>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</si>
  <si>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</si>
  <si>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</si>
  <si>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</si>
  <si>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</si>
  <si>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</si>
  <si>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</si>
  <si>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</si>
  <si>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</si>
  <si>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</si>
  <si>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</si>
  <si>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</si>
  <si>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</si>
  <si>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</si>
  <si>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</si>
  <si>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</si>
  <si>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</si>
  <si>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</si>
  <si>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</si>
  <si>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</si>
  <si>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</si>
  <si>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</si>
  <si>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</si>
  <si>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</si>
  <si>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</si>
  <si>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</si>
  <si>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</si>
  <si>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</si>
  <si>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</si>
  <si>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</si>
  <si>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</si>
  <si>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</si>
  <si>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</si>
  <si>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</si>
  <si>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</si>
  <si>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</si>
  <si>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</si>
  <si>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</si>
  <si>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</si>
  <si>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</si>
  <si>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</si>
  <si>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</si>
  <si>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</si>
  <si>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</si>
  <si>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</si>
  <si>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</si>
  <si>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</si>
  <si>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</si>
  <si>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</si>
  <si>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</si>
  <si>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</si>
  <si>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</si>
  <si>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</si>
  <si>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</si>
  <si>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</si>
  <si>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</si>
  <si>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</si>
  <si>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</si>
  <si>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</si>
  <si>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</si>
  <si>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</si>
  <si>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</si>
  <si>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</si>
  <si>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</si>
  <si>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</si>
  <si>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</si>
  <si>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</si>
  <si>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</si>
  <si>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</si>
  <si>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</si>
  <si>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</si>
  <si>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</si>
  <si>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</si>
  <si>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</si>
  <si>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</si>
  <si>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</si>
  <si>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</si>
  <si>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</si>
  <si>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</si>
  <si>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</si>
  <si>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</si>
  <si>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</si>
  <si>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</si>
  <si>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</si>
  <si>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</si>
  <si>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</si>
  <si>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</si>
  <si>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</si>
  <si>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</si>
  <si>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</si>
  <si>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</si>
  <si>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</si>
  <si>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</si>
  <si>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</si>
  <si>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</si>
  <si>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</si>
  <si>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</si>
  <si>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</si>
  <si>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</si>
  <si>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</si>
  <si>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</si>
  <si>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</si>
  <si>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</si>
  <si>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</si>
  <si>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</si>
  <si>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</si>
  <si>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</si>
  <si>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</si>
  <si>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</si>
  <si>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</si>
  <si>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</si>
  <si>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</si>
  <si>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</si>
  <si>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</si>
  <si>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</si>
  <si>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</si>
  <si>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</si>
  <si>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</si>
  <si>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</si>
  <si>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</si>
  <si>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</si>
  <si>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</si>
  <si>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</si>
  <si>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</si>
  <si>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</si>
  <si>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</si>
  <si>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</si>
  <si>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</si>
  <si>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</si>
  <si>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</si>
  <si>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</si>
  <si>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</si>
  <si>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</si>
  <si>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</si>
  <si>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</si>
  <si>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</si>
  <si>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</si>
  <si>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</si>
  <si>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</si>
  <si>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</si>
  <si>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</si>
  <si>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</si>
  <si>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</si>
  <si>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</si>
  <si>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</si>
  <si>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</si>
  <si>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</si>
  <si>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</si>
  <si>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</si>
  <si>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</si>
  <si>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</si>
  <si>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</si>
  <si>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</si>
  <si>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</si>
  <si>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</si>
  <si>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</si>
  <si>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</si>
  <si>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</si>
  <si>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</si>
  <si>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</si>
  <si>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</si>
  <si>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</si>
  <si>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</si>
  <si>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</si>
  <si>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</si>
  <si>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</si>
  <si>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</si>
  <si>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</si>
  <si>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</si>
  <si>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</si>
  <si>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</si>
  <si>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</si>
  <si>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</si>
  <si>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</si>
  <si>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</si>
  <si>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</si>
  <si>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</si>
  <si>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</si>
  <si>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</si>
  <si>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</si>
  <si>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</si>
  <si>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</si>
  <si>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</si>
  <si>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</si>
  <si>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</si>
  <si>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</si>
  <si>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</si>
  <si>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</si>
  <si>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</si>
  <si>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</si>
  <si>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</si>
  <si>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</si>
  <si>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</si>
  <si>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</si>
  <si>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</si>
  <si>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</si>
  <si>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</si>
  <si>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</si>
  <si>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</si>
  <si>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</si>
  <si>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</si>
  <si>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</si>
  <si>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</si>
  <si>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</si>
  <si>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</si>
  <si>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</si>
  <si>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</si>
  <si>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</si>
  <si>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</si>
  <si>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</si>
  <si>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</si>
  <si>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</si>
  <si>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</si>
  <si>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</si>
  <si>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</si>
  <si>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</si>
  <si>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</si>
  <si>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</si>
  <si>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</si>
  <si>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</si>
  <si>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</si>
  <si>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</si>
  <si>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</si>
  <si>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</si>
  <si>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</si>
  <si>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</si>
  <si>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</si>
  <si>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</si>
  <si>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</si>
  <si>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</si>
  <si>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</si>
  <si>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</si>
  <si>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</si>
  <si>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</si>
  <si>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</si>
  <si>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</si>
  <si>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</si>
  <si>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</si>
  <si>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</si>
  <si>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</si>
  <si>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</si>
  <si>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</si>
  <si>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</si>
  <si>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</si>
  <si>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</si>
  <si>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</si>
  <si>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</si>
  <si>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</si>
  <si>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</si>
  <si>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</si>
  <si>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</si>
  <si>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</si>
  <si>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</si>
  <si>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</si>
  <si>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</si>
  <si>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</si>
  <si>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</si>
  <si>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</si>
  <si>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</si>
  <si>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</si>
  <si>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</si>
  <si>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</si>
  <si>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</si>
  <si>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</si>
  <si>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</si>
  <si>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</si>
  <si>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</si>
  <si>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</si>
  <si>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</si>
  <si>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</si>
  <si>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</si>
  <si>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</si>
  <si>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</si>
  <si>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</si>
  <si>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</si>
  <si>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</si>
  <si>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</si>
  <si>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</si>
  <si>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</si>
  <si>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</si>
  <si>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</si>
  <si>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</si>
  <si>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</si>
  <si>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</si>
  <si>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</si>
  <si>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</si>
  <si>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</si>
  <si>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</si>
  <si>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</si>
  <si>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</si>
  <si>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</si>
  <si>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</si>
  <si>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</si>
  <si>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</si>
  <si>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</si>
  <si>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</si>
  <si>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</si>
  <si>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</si>
  <si>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</si>
  <si>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</si>
  <si>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</si>
  <si>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</si>
  <si>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</si>
  <si>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</si>
  <si>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</si>
  <si>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</si>
  <si>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</si>
  <si>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</si>
  <si>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</si>
  <si>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</si>
  <si>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</si>
  <si>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</si>
  <si>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</si>
  <si>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</si>
  <si>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</si>
  <si>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</si>
  <si>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</si>
  <si>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</si>
  <si>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</si>
  <si>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</si>
  <si>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</si>
  <si>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</si>
  <si>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</si>
  <si>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</si>
  <si>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</si>
  <si>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</si>
  <si>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</si>
  <si>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</si>
  <si>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</si>
  <si>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</si>
  <si>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</si>
  <si>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</si>
  <si>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</si>
  <si>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</si>
  <si>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</si>
  <si>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</si>
  <si>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</si>
  <si>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</si>
  <si>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</si>
  <si>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</si>
  <si>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</si>
  <si>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</si>
  <si>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</si>
  <si>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</si>
  <si>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</si>
  <si>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</si>
  <si>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</si>
  <si>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</si>
  <si>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</si>
  <si>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</si>
  <si>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</si>
  <si>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</si>
  <si>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</si>
  <si>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</si>
  <si>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</si>
  <si>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</si>
  <si>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</si>
  <si>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</si>
  <si>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</si>
  <si>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</si>
  <si>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</si>
  <si>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</si>
  <si>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</si>
  <si>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</si>
  <si>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</si>
  <si>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</si>
  <si>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</si>
  <si>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</si>
  <si>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</si>
  <si>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</si>
  <si>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</si>
  <si>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</si>
  <si>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</si>
  <si>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</si>
  <si>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</si>
  <si>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</si>
  <si>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</si>
  <si>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</si>
  <si>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</si>
  <si>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</si>
  <si>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</si>
  <si>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</si>
  <si>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</si>
  <si>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</si>
  <si>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</si>
  <si>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</si>
  <si>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</si>
  <si>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</si>
  <si>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</si>
  <si>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</si>
  <si>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</si>
  <si>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</si>
  <si>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</si>
  <si>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</si>
  <si>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</si>
  <si>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</si>
  <si>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</si>
  <si>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</si>
  <si>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</si>
  <si>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</si>
  <si>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</si>
  <si>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</si>
  <si>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</si>
  <si>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</si>
  <si>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</si>
  <si>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</si>
  <si>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</si>
  <si>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</si>
  <si>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</si>
  <si>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</si>
  <si>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</si>
  <si>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</si>
  <si>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</si>
  <si>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</si>
  <si>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</si>
  <si>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</si>
  <si>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</si>
  <si>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</si>
  <si>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</si>
  <si>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</si>
  <si>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</si>
  <si>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</si>
  <si>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</si>
  <si>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</si>
  <si>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</si>
  <si>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</si>
  <si>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</si>
  <si>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</si>
  <si>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</si>
  <si>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</si>
  <si>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</si>
  <si>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</si>
  <si>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</si>
  <si>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</si>
  <si>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</si>
  <si>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</si>
  <si>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</si>
  <si>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</si>
  <si>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</si>
  <si>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</si>
  <si>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</si>
  <si>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</si>
  <si>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</si>
  <si>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</si>
  <si>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</si>
  <si>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</si>
  <si>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</si>
  <si>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</si>
  <si>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</si>
  <si>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</si>
  <si>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</si>
  <si>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</si>
  <si>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</si>
  <si>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</si>
  <si>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</si>
  <si>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</si>
  <si>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</si>
  <si>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</si>
  <si>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</si>
  <si>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</si>
  <si>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</si>
  <si>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</si>
  <si>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</si>
  <si>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</si>
  <si>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</si>
  <si>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</si>
  <si>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</si>
  <si>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</si>
  <si>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</si>
  <si>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</si>
  <si>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</si>
  <si>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</si>
  <si>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</si>
  <si>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</si>
  <si>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</si>
  <si>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</si>
  <si>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</si>
  <si>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</si>
  <si>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</si>
  <si>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</si>
  <si>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</si>
  <si>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</si>
  <si>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</si>
  <si>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</si>
  <si>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</si>
  <si>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</si>
  <si>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</si>
  <si>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</si>
  <si>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</si>
  <si>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</si>
  <si>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</si>
  <si>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</si>
  <si>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</si>
  <si>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</si>
  <si>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</si>
  <si>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</si>
  <si>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</si>
  <si>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</si>
  <si>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</si>
  <si>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</si>
  <si>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</si>
  <si>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</si>
  <si>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</si>
  <si>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</si>
  <si>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</si>
  <si>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</si>
  <si>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</si>
  <si>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</si>
  <si>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</si>
  <si>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</si>
  <si>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</si>
  <si>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</si>
  <si>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</si>
  <si>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</si>
  <si>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</si>
  <si>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</si>
  <si>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</si>
  <si>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</si>
  <si>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</si>
  <si>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</si>
  <si>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</si>
  <si>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</si>
  <si>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</si>
  <si>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</si>
  <si>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</si>
  <si>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</si>
  <si>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</si>
  <si>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</si>
  <si>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</si>
  <si>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</si>
  <si>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</si>
  <si>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</si>
  <si>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</si>
  <si>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</si>
  <si>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</si>
  <si>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</si>
  <si>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</si>
  <si>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</si>
  <si>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</si>
  <si>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</si>
  <si>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</si>
  <si>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</si>
  <si>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</si>
  <si>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</si>
  <si>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</si>
  <si>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</si>
  <si>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</si>
  <si>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</si>
  <si>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</si>
  <si>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</si>
  <si>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</si>
  <si>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</si>
  <si>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</si>
  <si>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</si>
  <si>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</si>
  <si>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</si>
  <si>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</si>
  <si>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</si>
  <si>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</si>
  <si>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</si>
  <si>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</si>
  <si>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</si>
  <si>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</si>
  <si>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</si>
  <si>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</si>
  <si>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</si>
  <si>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</si>
  <si>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</si>
  <si>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</si>
  <si>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</si>
  <si>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</si>
  <si>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</si>
  <si>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</si>
  <si>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</si>
  <si>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</si>
  <si>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</si>
  <si>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</si>
  <si>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</si>
  <si>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</si>
  <si>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</si>
  <si>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</si>
  <si>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</si>
  <si>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</si>
  <si>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</si>
  <si>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</si>
  <si>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</si>
  <si>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</si>
  <si>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</si>
  <si>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</si>
  <si>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</si>
  <si>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</si>
  <si>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</si>
  <si>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</si>
  <si>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</si>
  <si>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</si>
  <si>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</si>
  <si>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</si>
  <si>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</si>
  <si>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</si>
  <si>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</si>
  <si>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</si>
  <si>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</si>
  <si>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</si>
  <si>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</si>
  <si>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</si>
  <si>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</si>
  <si>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</si>
  <si>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</si>
  <si>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</si>
  <si>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</si>
  <si>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</si>
  <si>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</si>
  <si>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</si>
  <si>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</si>
  <si>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</si>
  <si>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</si>
  <si>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</si>
  <si>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</si>
  <si>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</si>
  <si>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</si>
  <si>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</si>
  <si>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</si>
  <si>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</si>
  <si>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</si>
  <si>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</si>
  <si>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</si>
  <si>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</si>
  <si>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</si>
  <si>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</si>
  <si>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</si>
  <si>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</si>
  <si>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</si>
  <si>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</si>
  <si>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</si>
  <si>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</si>
  <si>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</si>
  <si>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</si>
  <si>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</si>
  <si>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</si>
  <si>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</si>
  <si>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</si>
  <si>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</si>
  <si>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</si>
  <si>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</si>
  <si>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</si>
  <si>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</si>
  <si>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</si>
  <si>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</si>
  <si>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</si>
  <si>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</si>
  <si>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</si>
  <si>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</si>
  <si>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</si>
  <si>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</si>
  <si>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</si>
  <si>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</si>
  <si>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</si>
  <si>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</si>
  <si>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</si>
  <si>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</si>
  <si>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</si>
  <si>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</si>
  <si>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</si>
  <si>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</si>
  <si>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</si>
  <si>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</si>
  <si>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</si>
  <si>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</si>
  <si>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</si>
  <si>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</si>
  <si>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</si>
  <si>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</si>
  <si>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</si>
  <si>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</si>
  <si>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</si>
  <si>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</si>
  <si>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</si>
  <si>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</si>
  <si>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</si>
  <si>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</si>
  <si>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</si>
  <si>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</si>
  <si>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</si>
  <si>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</si>
  <si>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</si>
  <si>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</si>
  <si>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</si>
  <si>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</si>
  <si>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</si>
  <si>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</si>
  <si>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</si>
  <si>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</si>
  <si>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</si>
  <si>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</si>
  <si>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</si>
  <si>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</si>
  <si>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</si>
  <si>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</si>
  <si>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</si>
  <si>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</si>
  <si>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</si>
  <si>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</si>
  <si>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</si>
  <si>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</si>
  <si>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</si>
  <si>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</si>
  <si>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</si>
  <si>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</si>
  <si>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</si>
  <si>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</si>
  <si>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</si>
  <si>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</si>
  <si>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</si>
  <si>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</si>
  <si>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</si>
  <si>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</si>
  <si>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</si>
  <si>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</si>
  <si>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</si>
  <si>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</si>
  <si>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</si>
  <si>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</si>
  <si>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</si>
  <si>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</si>
  <si>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</si>
  <si>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</si>
  <si>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</si>
  <si>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</si>
  <si>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</si>
  <si>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</si>
  <si>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</si>
  <si>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</si>
  <si>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</si>
  <si>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</si>
  <si>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</si>
  <si>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</si>
  <si>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</si>
  <si>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</si>
  <si>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</si>
  <si>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</si>
  <si>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</si>
  <si>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</si>
  <si>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</si>
  <si>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</si>
  <si>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</si>
  <si>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</si>
  <si>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</si>
  <si>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</si>
  <si>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</si>
  <si>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</si>
  <si>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</si>
  <si>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</si>
  <si>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</si>
  <si>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</si>
  <si>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</si>
  <si>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</si>
  <si>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</si>
  <si>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</si>
  <si>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</si>
  <si>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</si>
  <si>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</si>
  <si>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</si>
  <si>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</si>
  <si>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</si>
  <si>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</si>
  <si>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</si>
  <si>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</si>
  <si>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</si>
  <si>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</si>
  <si>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</si>
  <si>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</si>
  <si>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</si>
  <si>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</si>
  <si>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</si>
  <si>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</si>
  <si>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</si>
  <si>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</si>
  <si>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</si>
  <si>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</si>
  <si>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</si>
  <si>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</si>
  <si>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</si>
  <si>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</si>
  <si>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</si>
  <si>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</si>
  <si>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</si>
  <si>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</si>
  <si>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</si>
  <si>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</si>
  <si>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</si>
  <si>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</si>
  <si>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</si>
  <si>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</si>
  <si>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</si>
  <si>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</si>
  <si>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</si>
  <si>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</si>
  <si>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</si>
  <si>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</si>
  <si>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</si>
  <si>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</si>
  <si>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</si>
  <si>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</si>
  <si>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</si>
  <si>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</si>
  <si>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</si>
  <si>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</si>
  <si>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</si>
  <si>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</si>
  <si>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</si>
  <si>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</si>
  <si>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</si>
  <si>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</si>
  <si>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</si>
  <si>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</si>
  <si>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</si>
  <si>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</si>
  <si>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</si>
  <si>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</si>
  <si>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</si>
  <si>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</si>
  <si>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</si>
  <si>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</si>
  <si>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</si>
  <si>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</si>
  <si>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</si>
  <si>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</si>
  <si>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</si>
  <si>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</si>
  <si>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</si>
  <si>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</si>
  <si>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</si>
  <si>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</si>
  <si>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</si>
  <si>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</si>
  <si>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</si>
  <si>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</si>
  <si>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</si>
  <si>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</si>
  <si>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</si>
  <si>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</si>
  <si>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</si>
  <si>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</si>
  <si>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</si>
  <si>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</si>
  <si>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</si>
  <si>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</si>
  <si>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</si>
  <si>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</si>
  <si>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</si>
  <si>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</si>
  <si>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</si>
  <si>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</si>
  <si>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</si>
  <si>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</si>
  <si>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</si>
  <si>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</si>
  <si>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</si>
  <si>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</si>
  <si>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</si>
  <si>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</si>
  <si>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</si>
  <si>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</si>
  <si>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</si>
  <si>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</si>
  <si>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</si>
  <si>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</si>
  <si>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</si>
  <si>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</si>
  <si>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</si>
  <si>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</si>
  <si>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</si>
  <si>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</si>
  <si>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</si>
  <si>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</si>
  <si>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</si>
  <si>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</si>
  <si>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</si>
  <si>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</si>
  <si>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</si>
  <si>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</si>
  <si>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</si>
  <si>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</si>
  <si>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</si>
  <si>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</si>
  <si>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</si>
  <si>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</si>
  <si>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</si>
  <si>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</si>
  <si>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</si>
  <si>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</si>
  <si>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</si>
  <si>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</si>
  <si>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</si>
  <si>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</si>
  <si>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</si>
  <si>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</si>
  <si>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</si>
  <si>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</si>
  <si>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</si>
  <si>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</si>
  <si>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</si>
  <si>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</si>
  <si>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</si>
  <si>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</si>
  <si>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</si>
  <si>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</si>
  <si>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</si>
  <si>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</si>
  <si>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</si>
  <si>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</si>
  <si>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</si>
  <si>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</si>
  <si>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</si>
  <si>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</si>
  <si>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</si>
  <si>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</si>
  <si>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</si>
  <si>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</si>
  <si>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</si>
  <si>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</si>
  <si>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</si>
  <si>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</si>
  <si>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</si>
  <si>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</si>
  <si>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</si>
  <si>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</si>
  <si>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</si>
  <si>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</si>
  <si>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</si>
  <si>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</si>
  <si>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</si>
  <si>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</si>
  <si>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</si>
  <si>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</si>
  <si>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</si>
  <si>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</si>
  <si>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</si>
  <si>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</si>
  <si>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</si>
  <si>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</si>
  <si>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</si>
  <si>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</si>
  <si>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</si>
  <si>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</si>
  <si>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</si>
  <si>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</si>
  <si>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</si>
  <si>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</si>
  <si>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</si>
  <si>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</si>
  <si>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</si>
  <si>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</si>
  <si>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</si>
  <si>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</si>
  <si>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</si>
  <si>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</si>
  <si>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</si>
  <si>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</si>
  <si>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</si>
  <si>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</si>
  <si>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</si>
  <si>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</si>
  <si>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</si>
  <si>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</si>
  <si>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</si>
  <si>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</si>
  <si>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</si>
  <si>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</si>
  <si>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</si>
  <si>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</si>
  <si>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</si>
  <si>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</si>
  <si>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</si>
  <si>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</si>
  <si>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</si>
  <si>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</si>
  <si>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</si>
  <si>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</si>
  <si>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</si>
  <si>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</si>
  <si>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</si>
  <si>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</si>
  <si>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</si>
  <si>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</si>
  <si>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</si>
  <si>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</si>
  <si>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</si>
  <si>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</si>
  <si>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</si>
  <si>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</si>
  <si>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</si>
  <si>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</si>
  <si>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</si>
  <si>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</si>
  <si>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</si>
  <si>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</si>
  <si>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</si>
  <si>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</si>
  <si>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</si>
  <si>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</si>
  <si>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</si>
  <si>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</si>
  <si>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</si>
  <si>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</si>
  <si>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</si>
  <si>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</si>
  <si>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</si>
  <si>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</si>
  <si>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</si>
  <si>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</si>
  <si>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</si>
  <si>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</si>
  <si>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</si>
  <si>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</si>
  <si>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</si>
  <si>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</si>
  <si>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</si>
  <si>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</si>
  <si>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</si>
  <si>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</si>
  <si>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</si>
  <si>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</si>
  <si>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</si>
  <si>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</si>
  <si>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</si>
  <si>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</si>
  <si>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</si>
  <si>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</si>
  <si>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</si>
  <si>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</si>
  <si>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</si>
  <si>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</si>
  <si>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</si>
  <si>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</si>
  <si>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</si>
  <si>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</si>
  <si>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</si>
  <si>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</si>
  <si>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</si>
  <si>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</si>
  <si>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</si>
  <si>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</si>
  <si>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</si>
  <si>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</si>
  <si>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</si>
  <si>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</si>
  <si>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</si>
  <si>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</si>
  <si>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</si>
  <si>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</si>
  <si>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</si>
  <si>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</si>
  <si>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</si>
  <si>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</si>
  <si>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</si>
  <si>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</si>
  <si>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</si>
  <si>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</si>
  <si>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</si>
  <si>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</si>
  <si>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</si>
  <si>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</si>
  <si>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</si>
  <si>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</si>
  <si>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</si>
  <si>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</si>
  <si>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</si>
  <si>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</si>
  <si>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</si>
  <si>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</si>
  <si>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</si>
  <si>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</si>
  <si>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</si>
  <si>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</si>
  <si>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</si>
  <si>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</si>
  <si>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</si>
  <si>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</si>
  <si>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</si>
  <si>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</si>
  <si>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</si>
  <si>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</si>
  <si>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</si>
  <si>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</si>
  <si>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</si>
  <si>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</si>
  <si>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</si>
  <si>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</si>
  <si>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</si>
  <si>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</si>
  <si>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</si>
  <si>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</si>
  <si>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</si>
  <si>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</si>
  <si>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</si>
  <si>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</si>
  <si>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</si>
  <si>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</si>
  <si>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</si>
  <si>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</si>
  <si>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</si>
  <si>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</si>
  <si>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</si>
  <si>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</si>
  <si>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</si>
  <si>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</si>
  <si>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</si>
  <si>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</si>
  <si>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</si>
  <si>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</si>
  <si>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</si>
  <si>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</si>
  <si>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</si>
  <si>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</si>
  <si>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</si>
  <si>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</si>
  <si>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</si>
  <si>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</si>
  <si>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</si>
  <si>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</si>
  <si>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</si>
  <si>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</si>
  <si>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</si>
  <si>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</si>
  <si>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</si>
  <si>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</si>
  <si>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</si>
  <si>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</si>
  <si>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</si>
  <si>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</si>
  <si>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</si>
  <si>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</si>
  <si>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</si>
  <si>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</si>
  <si>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</si>
  <si>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</si>
  <si>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</si>
  <si>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</si>
  <si>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</si>
  <si>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</si>
  <si>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</si>
  <si>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</si>
  <si>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</si>
  <si>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</si>
  <si>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</si>
  <si>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</si>
  <si>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</si>
  <si>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</si>
  <si>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</si>
  <si>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</si>
  <si>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</si>
  <si>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</si>
  <si>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</si>
  <si>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</si>
  <si>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</si>
  <si>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</si>
  <si>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</si>
  <si>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</si>
  <si>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</si>
  <si>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</si>
  <si>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</si>
  <si>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</si>
  <si>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</si>
  <si>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</si>
  <si>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</si>
  <si>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</si>
  <si>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</si>
  <si>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</si>
  <si>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</si>
  <si>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</si>
  <si>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</si>
  <si>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</si>
  <si>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</si>
  <si>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</si>
  <si>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</si>
  <si>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</si>
  <si>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</si>
  <si>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</si>
  <si>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</si>
  <si>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</si>
  <si>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</si>
  <si>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</si>
  <si>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</si>
  <si>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</si>
  <si>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</si>
  <si>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</si>
  <si>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</si>
  <si>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</si>
  <si>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</si>
  <si>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</si>
  <si>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</si>
  <si>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</si>
  <si>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</si>
  <si>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</si>
  <si>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</si>
  <si>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</si>
  <si>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</si>
  <si>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</si>
  <si>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</si>
  <si>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</si>
  <si>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</si>
  <si>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</si>
  <si>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</si>
  <si>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</si>
  <si>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</si>
  <si>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</si>
  <si>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</si>
  <si>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</si>
  <si>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</si>
  <si>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</si>
  <si>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</si>
  <si>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</si>
  <si>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</si>
  <si>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</si>
  <si>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</si>
  <si>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</si>
  <si>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</si>
  <si>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</si>
  <si>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</si>
  <si>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</si>
  <si>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</si>
  <si>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</si>
  <si>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</si>
  <si>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</si>
  <si>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</si>
  <si>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</si>
  <si>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</si>
  <si>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</si>
  <si>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</si>
  <si>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</si>
  <si>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</si>
  <si>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</si>
  <si>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</si>
  <si>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</si>
  <si>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</si>
  <si>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</si>
  <si>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</si>
  <si>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</si>
  <si>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</si>
  <si>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</si>
  <si>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</si>
  <si>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</si>
  <si>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</si>
  <si>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</si>
  <si>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</si>
  <si>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</si>
  <si>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</si>
  <si>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</si>
  <si>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</si>
  <si>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</si>
  <si>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</si>
  <si>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</si>
  <si>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</si>
  <si>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</si>
  <si>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</si>
  <si>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</si>
  <si>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</si>
  <si>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</si>
  <si>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</si>
  <si>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</si>
  <si>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</si>
  <si>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</si>
  <si>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</si>
  <si>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</si>
  <si>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</si>
  <si>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</si>
  <si>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</si>
  <si>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</si>
  <si>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</si>
  <si>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</si>
  <si>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</si>
  <si>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</si>
  <si>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</si>
  <si>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</si>
  <si>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</si>
  <si>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</si>
  <si>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</si>
  <si>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</si>
  <si>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</si>
  <si>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</si>
  <si>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</si>
  <si>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</si>
  <si>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</si>
  <si>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</si>
  <si>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</si>
  <si>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</si>
  <si>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</si>
  <si>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</si>
  <si>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</si>
  <si>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</si>
  <si>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</si>
  <si>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</si>
  <si>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</si>
  <si>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</si>
  <si>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</si>
  <si>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</si>
  <si>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</si>
  <si>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</si>
  <si>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</si>
  <si>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</si>
  <si>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</si>
  <si>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</si>
  <si>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</si>
  <si>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</si>
  <si>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</si>
  <si>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</si>
  <si>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</si>
  <si>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</si>
  <si>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</si>
  <si>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</si>
  <si>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</si>
  <si>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</si>
  <si>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</si>
  <si>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</si>
  <si>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</si>
  <si>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</si>
  <si>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</si>
  <si>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</si>
  <si>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</si>
  <si>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</si>
  <si>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</si>
  <si>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</si>
  <si>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</si>
  <si>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</si>
  <si>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</si>
  <si>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</si>
  <si>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</si>
  <si>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</si>
  <si>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</si>
  <si>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</si>
  <si>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</si>
  <si>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</si>
  <si>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</si>
  <si>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</si>
  <si>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</si>
  <si>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</si>
  <si>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</si>
  <si>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</si>
  <si>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</si>
  <si>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</si>
  <si>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</si>
  <si>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</si>
  <si>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</si>
  <si>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</si>
  <si>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</si>
  <si>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</si>
  <si>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</si>
  <si>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</si>
  <si>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</si>
  <si>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</si>
  <si>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</si>
  <si>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</si>
  <si>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</si>
  <si>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</si>
  <si>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</si>
  <si>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</si>
  <si>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</si>
  <si>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</si>
  <si>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</si>
  <si>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</si>
  <si>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</si>
  <si>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</si>
  <si>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</si>
  <si>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</si>
  <si>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</si>
  <si>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</si>
  <si>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</si>
  <si>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</si>
  <si>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</si>
  <si>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</si>
  <si>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</si>
  <si>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</si>
  <si>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</si>
  <si>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</si>
  <si>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</si>
  <si>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</si>
  <si>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</si>
  <si>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</si>
  <si>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</si>
  <si>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</si>
  <si>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</si>
  <si>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</si>
  <si>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</si>
  <si>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</si>
  <si>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</si>
  <si>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</si>
  <si>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</si>
  <si>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</si>
  <si>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</si>
  <si>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</si>
  <si>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</si>
  <si>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</si>
  <si>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</si>
  <si>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</si>
  <si>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</si>
  <si>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</si>
  <si>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</si>
  <si>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</si>
  <si>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</si>
  <si>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</si>
  <si>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</si>
  <si>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</si>
  <si>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</si>
  <si>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</si>
  <si>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</si>
  <si>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</si>
  <si>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</si>
  <si>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</si>
  <si>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</si>
  <si>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</si>
  <si>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</si>
  <si>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</si>
  <si>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</si>
  <si>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</si>
  <si>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</si>
  <si>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</si>
  <si>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</si>
  <si>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</si>
  <si>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</si>
  <si>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</si>
  <si>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</si>
  <si>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</si>
  <si>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</si>
  <si>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</si>
  <si>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</si>
  <si>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</si>
  <si>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</si>
  <si>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</si>
  <si>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</si>
  <si>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</si>
  <si>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</si>
  <si>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</si>
  <si>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</si>
  <si>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</si>
  <si>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</si>
  <si>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</si>
  <si>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</si>
  <si>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</si>
  <si>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</si>
  <si>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</si>
  <si>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</si>
  <si>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</si>
  <si>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</si>
  <si>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</si>
  <si>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</si>
  <si>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</si>
  <si>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</si>
  <si>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</si>
  <si>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</si>
  <si>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</si>
  <si>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</si>
  <si>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</si>
  <si>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</si>
  <si>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</si>
  <si>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</si>
  <si>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</si>
  <si>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</si>
  <si>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</si>
  <si>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</si>
  <si>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</si>
  <si>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</si>
  <si>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</si>
  <si>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</si>
  <si>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</si>
  <si>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</si>
  <si>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</si>
  <si>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</si>
  <si>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</si>
  <si>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</si>
  <si>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</si>
  <si>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</si>
  <si>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</si>
  <si>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</si>
  <si>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</si>
  <si>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</si>
  <si>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</si>
  <si>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</si>
  <si>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</si>
  <si>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</si>
  <si>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</si>
  <si>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</si>
  <si>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</si>
  <si>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</si>
  <si>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</si>
  <si>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</si>
  <si>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</si>
  <si>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</si>
  <si>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</si>
  <si>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</si>
  <si>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</si>
  <si>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</si>
  <si>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</si>
  <si>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</si>
  <si>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</si>
  <si>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</si>
  <si>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</si>
  <si>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</si>
  <si>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</si>
  <si>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</si>
  <si>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</si>
  <si>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</si>
  <si>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</si>
  <si>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</si>
  <si>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</si>
  <si>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</si>
  <si>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</si>
  <si>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</si>
  <si>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</si>
  <si>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</si>
  <si>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</si>
  <si>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</si>
  <si>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</si>
  <si>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</si>
  <si>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</si>
  <si>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</si>
  <si>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</si>
  <si>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</si>
  <si>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</si>
  <si>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</si>
  <si>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</si>
  <si>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</si>
  <si>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</si>
  <si>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</si>
  <si>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</si>
  <si>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</si>
  <si>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</si>
  <si>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</si>
  <si>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</si>
  <si>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</si>
  <si>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</si>
  <si>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</si>
  <si>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</si>
  <si>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</si>
  <si>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</si>
  <si>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</si>
  <si>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</si>
  <si>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</si>
  <si>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</si>
  <si>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</si>
  <si>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</si>
  <si>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</si>
  <si>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</si>
  <si>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</si>
  <si>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</si>
  <si>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</si>
  <si>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</si>
  <si>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</si>
  <si>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</si>
  <si>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</si>
  <si>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</si>
  <si>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</si>
  <si>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</si>
  <si>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</si>
  <si>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</si>
  <si>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</si>
  <si>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</si>
  <si>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</si>
  <si>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</si>
  <si>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</si>
  <si>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</si>
  <si>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</si>
  <si>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</si>
  <si>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</si>
  <si>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</si>
  <si>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</si>
  <si>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</si>
  <si>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</si>
  <si>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</si>
  <si>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</si>
  <si>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</si>
  <si>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</si>
  <si>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</si>
  <si>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</si>
  <si>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</si>
  <si>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</si>
  <si>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</si>
  <si>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</si>
  <si>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</si>
  <si>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</si>
  <si>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</si>
  <si>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</si>
  <si>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</si>
  <si>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</si>
  <si>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</si>
  <si>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</si>
  <si>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</si>
  <si>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</si>
  <si>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</si>
  <si>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</si>
  <si>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</si>
  <si>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</si>
  <si>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</si>
  <si>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</si>
  <si>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</si>
  <si>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</si>
  <si>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</si>
  <si>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</si>
  <si>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</si>
  <si>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</si>
  <si>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</si>
  <si>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</si>
  <si>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</si>
  <si>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</si>
  <si>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</si>
  <si>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</si>
  <si>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</si>
  <si>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</si>
  <si>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</si>
  <si>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</si>
  <si>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</si>
  <si>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</si>
  <si>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</si>
  <si>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</si>
  <si>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</si>
  <si>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</si>
  <si>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</si>
  <si>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</si>
  <si>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</si>
  <si>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</si>
  <si>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</si>
  <si>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</si>
  <si>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</si>
  <si>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</si>
  <si>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</si>
  <si>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</si>
  <si>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</si>
  <si>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</si>
  <si>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</si>
  <si>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</si>
  <si>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</si>
  <si>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</si>
  <si>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</si>
  <si>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</si>
  <si>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</si>
  <si>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</si>
  <si>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</si>
  <si>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</si>
  <si>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</si>
  <si>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</si>
  <si>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</si>
  <si>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</si>
  <si>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</si>
  <si>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</si>
  <si>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</si>
  <si>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</si>
  <si>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</si>
  <si>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</si>
  <si>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</si>
  <si>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</si>
  <si>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</si>
  <si>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</si>
  <si>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</si>
  <si>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</si>
  <si>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</si>
  <si>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</si>
  <si>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</si>
  <si>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</si>
  <si>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</si>
  <si>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</si>
  <si>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</si>
  <si>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</si>
  <si>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</si>
  <si>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</si>
  <si>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</si>
  <si>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</si>
  <si>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</si>
  <si>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</si>
  <si>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</si>
  <si>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</si>
  <si>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</si>
  <si>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</si>
  <si>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</si>
  <si>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</si>
  <si>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</si>
  <si>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</si>
  <si>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</si>
  <si>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</si>
  <si>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</si>
  <si>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</si>
  <si>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</si>
  <si>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</si>
  <si>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</si>
  <si>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</si>
  <si>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</si>
  <si>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</si>
  <si>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</si>
  <si>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</si>
  <si>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</si>
  <si>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</si>
  <si>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</si>
  <si>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</si>
  <si>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</si>
  <si>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</si>
  <si>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</si>
  <si>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</si>
  <si>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</si>
  <si>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</si>
  <si>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</si>
  <si>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</si>
  <si>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</si>
  <si>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</si>
  <si>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</si>
  <si>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</si>
  <si>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</si>
  <si>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</si>
  <si>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</si>
  <si>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</si>
  <si>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</si>
  <si>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</si>
  <si>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</si>
  <si>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</si>
  <si>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</si>
  <si>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</si>
  <si>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</si>
  <si>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</si>
  <si>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</si>
  <si>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</si>
  <si>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</si>
  <si>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</si>
  <si>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</si>
  <si>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</si>
  <si>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</si>
  <si>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</si>
  <si>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</si>
  <si>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</si>
  <si>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</si>
  <si>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</si>
  <si>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</si>
  <si>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</si>
  <si>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</si>
  <si>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</si>
  <si>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</si>
  <si>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</si>
  <si>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</si>
  <si>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</si>
  <si>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</si>
  <si>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</si>
  <si>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</si>
  <si>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</si>
  <si>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</si>
  <si>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</si>
  <si>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</si>
  <si>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</si>
  <si>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</si>
  <si>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</si>
  <si>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</si>
  <si>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</si>
  <si>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</si>
  <si>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</si>
  <si>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</si>
  <si>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</si>
  <si>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</si>
  <si>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</si>
  <si>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</si>
  <si>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</si>
  <si>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</si>
  <si>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</si>
  <si>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</si>
  <si>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</si>
  <si>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</si>
  <si>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</si>
  <si>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</si>
  <si>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</si>
  <si>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</si>
  <si>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</si>
  <si>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</si>
  <si>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</si>
  <si>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</si>
  <si>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</si>
  <si>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</si>
  <si>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</si>
  <si>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</si>
  <si>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</si>
  <si>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</si>
  <si>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</si>
  <si>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</si>
  <si>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</si>
  <si>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</si>
  <si>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</si>
  <si>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</si>
  <si>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</si>
  <si>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</si>
  <si>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</si>
  <si>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</si>
  <si>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</si>
  <si>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</si>
  <si>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</si>
  <si>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</si>
  <si>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</si>
  <si>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</si>
  <si>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</si>
  <si>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</si>
  <si>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</si>
  <si>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</si>
  <si>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</si>
  <si>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</si>
  <si>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</si>
  <si>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</si>
  <si>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</si>
  <si>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</si>
  <si>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</si>
  <si>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</si>
  <si>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</si>
  <si>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</si>
  <si>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</si>
  <si>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</si>
  <si>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</si>
  <si>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</si>
  <si>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</si>
  <si>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</si>
  <si>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</si>
  <si>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</si>
  <si>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</si>
  <si>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</si>
  <si>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</si>
  <si>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</si>
  <si>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</si>
  <si>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</si>
  <si>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</si>
  <si>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</si>
  <si>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</si>
  <si>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</si>
  <si>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</si>
  <si>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</si>
  <si>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</si>
  <si>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</si>
  <si>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</si>
  <si>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</si>
  <si>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</si>
  <si>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</si>
  <si>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</si>
  <si>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</si>
  <si>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</si>
  <si>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</si>
  <si>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</si>
  <si>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</si>
  <si>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</si>
  <si>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</si>
  <si>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</si>
  <si>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</si>
  <si>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</si>
  <si>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</si>
  <si>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</si>
  <si>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</si>
  <si>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</si>
  <si>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</si>
  <si>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</si>
  <si>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</si>
  <si>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</si>
  <si>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</si>
  <si>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</si>
  <si>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</si>
  <si>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</si>
  <si>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</si>
  <si>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</si>
  <si>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</si>
  <si>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</si>
  <si>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</si>
  <si>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</si>
  <si>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</si>
  <si>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</si>
  <si>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</si>
  <si>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</si>
  <si>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</si>
  <si>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</si>
  <si>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</si>
  <si>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</si>
  <si>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</si>
  <si>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</si>
  <si>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</si>
  <si>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</si>
  <si>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</si>
  <si>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</si>
  <si>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</si>
  <si>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</si>
  <si>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</si>
  <si>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</si>
  <si>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</si>
  <si>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</si>
  <si>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</si>
  <si>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</si>
  <si>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</si>
  <si>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</si>
  <si>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</si>
  <si>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</si>
  <si>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</si>
  <si>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</si>
  <si>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</si>
  <si>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</si>
  <si>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</si>
  <si>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</si>
  <si>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</si>
  <si>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</si>
  <si>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</si>
  <si>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</si>
  <si>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</si>
  <si>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</si>
  <si>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</si>
  <si>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</si>
  <si>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</si>
  <si>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</si>
  <si>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</si>
  <si>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</si>
  <si>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</si>
  <si>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</si>
  <si>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</si>
  <si>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</si>
  <si>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</si>
  <si>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</si>
  <si>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</si>
  <si>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</si>
  <si>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</si>
  <si>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</si>
  <si>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</si>
  <si>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</si>
  <si>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</si>
  <si>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</si>
  <si>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</si>
  <si>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</si>
  <si>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</si>
  <si>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</si>
  <si>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</si>
  <si>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</si>
  <si>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</si>
  <si>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</si>
  <si>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</si>
  <si>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</si>
  <si>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</si>
  <si>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</si>
  <si>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</si>
  <si>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</si>
  <si>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</si>
  <si>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</si>
  <si>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</si>
  <si>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</si>
  <si>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</si>
  <si>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</si>
  <si>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</si>
  <si>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</si>
  <si>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</si>
  <si>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</si>
  <si>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</si>
  <si>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</si>
  <si>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</si>
  <si>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</si>
  <si>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</si>
  <si>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</si>
  <si>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</si>
  <si>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</si>
  <si>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</si>
  <si>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</si>
  <si>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</si>
  <si>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</si>
  <si>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</si>
  <si>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</si>
  <si>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</si>
  <si>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</si>
  <si>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</si>
  <si>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</si>
  <si>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</si>
  <si>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</si>
  <si>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</si>
  <si>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</si>
  <si>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</si>
  <si>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</si>
  <si>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</si>
  <si>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</si>
  <si>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</si>
  <si>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</si>
  <si>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</si>
  <si>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</si>
  <si>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</si>
  <si>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</si>
  <si>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</si>
  <si>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</si>
  <si>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</si>
  <si>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</si>
  <si>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</si>
  <si>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</si>
  <si>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</si>
  <si>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</si>
  <si>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</si>
  <si>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</si>
  <si>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</si>
  <si>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</si>
  <si>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</si>
  <si>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</si>
  <si>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</si>
  <si>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</si>
  <si>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</si>
  <si>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</si>
  <si>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</si>
  <si>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</si>
  <si>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</si>
  <si>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</si>
  <si>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</si>
  <si>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</si>
  <si>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</si>
  <si>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</si>
  <si>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</si>
  <si>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</si>
  <si>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</si>
  <si>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</si>
  <si>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</si>
  <si>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</si>
  <si>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</si>
  <si>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</si>
  <si>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</si>
  <si>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</si>
  <si>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</si>
  <si>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</si>
  <si>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</si>
  <si>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</si>
  <si>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</si>
  <si>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</si>
  <si>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</si>
  <si>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</si>
  <si>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</si>
  <si>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</si>
  <si>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</si>
  <si>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</si>
  <si>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</si>
  <si>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</si>
  <si>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</si>
  <si>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</si>
  <si>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</si>
  <si>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</si>
  <si>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</si>
  <si>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</si>
  <si>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</si>
  <si>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</si>
  <si>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</si>
  <si>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</si>
  <si>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</si>
  <si>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</si>
  <si>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</si>
  <si>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</si>
  <si>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</si>
  <si>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</si>
  <si>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</si>
  <si>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</si>
  <si>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</si>
  <si>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</si>
  <si>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</si>
  <si>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</si>
  <si>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</si>
  <si>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</si>
  <si>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</si>
  <si>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</si>
  <si>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</si>
  <si>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</si>
  <si>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</si>
  <si>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</si>
  <si>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</si>
  <si>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</si>
  <si>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</si>
  <si>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</si>
  <si>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</si>
  <si>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</si>
  <si>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</si>
  <si>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</si>
  <si>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</si>
  <si>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</si>
  <si>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</si>
  <si>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</si>
  <si>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</si>
  <si>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</si>
  <si>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</si>
  <si>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</si>
  <si>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</si>
  <si>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</si>
  <si>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</si>
  <si>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</si>
  <si>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</si>
  <si>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</si>
  <si>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</si>
  <si>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</si>
  <si>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</si>
  <si>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</si>
  <si>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</si>
  <si>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</si>
  <si>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</si>
  <si>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</si>
  <si>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</si>
  <si>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</si>
  <si>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</si>
  <si>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</si>
  <si>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</si>
  <si>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</si>
  <si>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</si>
  <si>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</si>
  <si>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</si>
  <si>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</si>
  <si>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</si>
  <si>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</si>
  <si>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</si>
  <si>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</si>
  <si>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</si>
  <si>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</si>
  <si>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</si>
  <si>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</si>
  <si>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</si>
  <si>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</si>
  <si>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</si>
  <si>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</si>
  <si>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</si>
  <si>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</si>
  <si>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</si>
  <si>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</si>
  <si>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</si>
  <si>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</si>
  <si>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</si>
  <si>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</si>
  <si>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</si>
  <si>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</si>
  <si>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</si>
  <si>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</si>
  <si>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</si>
  <si>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</si>
  <si>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</si>
  <si>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</si>
  <si>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</si>
  <si>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</si>
  <si>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</si>
  <si>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</si>
  <si>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</si>
  <si>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</si>
  <si>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</si>
  <si>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</si>
  <si>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</si>
  <si>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</si>
  <si>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</si>
  <si>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</si>
  <si>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</si>
  <si>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</si>
  <si>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</si>
  <si>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</si>
  <si>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</si>
  <si>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</si>
  <si>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</si>
  <si>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</si>
  <si>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</si>
  <si>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</si>
  <si>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</si>
  <si>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</si>
  <si>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</si>
  <si>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</si>
  <si>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</si>
  <si>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</si>
  <si>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</si>
  <si>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</si>
  <si>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</si>
  <si>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</si>
  <si>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</si>
  <si>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</si>
  <si>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</si>
  <si>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</si>
  <si>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</si>
  <si>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</si>
  <si>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</si>
  <si>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</si>
  <si>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</si>
  <si>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</si>
  <si>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</si>
  <si>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</si>
  <si>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</si>
  <si>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</si>
  <si>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</si>
  <si>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</si>
  <si>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</si>
  <si>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</si>
  <si>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</si>
  <si>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</si>
  <si>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</si>
  <si>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</si>
  <si>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</si>
  <si>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</si>
  <si>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</si>
  <si>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</si>
  <si>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</si>
  <si>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</si>
  <si>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</si>
  <si>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</si>
  <si>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</si>
  <si>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</si>
  <si>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</si>
  <si>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</si>
  <si>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</si>
  <si>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</si>
  <si>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</si>
  <si>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</si>
  <si>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</si>
  <si>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</si>
  <si>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</si>
  <si>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</si>
  <si>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</si>
  <si>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</si>
  <si>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</si>
  <si>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</si>
  <si>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</si>
  <si>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</si>
  <si>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</si>
  <si>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</si>
  <si>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</si>
  <si>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</si>
  <si>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</si>
  <si>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</si>
  <si>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</si>
  <si>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</si>
  <si>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</si>
  <si>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</si>
  <si>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</si>
  <si>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</si>
  <si>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</si>
  <si>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</si>
  <si>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</si>
  <si>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</si>
  <si>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</si>
  <si>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</si>
  <si>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</si>
  <si>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</si>
  <si>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</si>
  <si>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</si>
  <si>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</si>
  <si>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</si>
  <si>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</si>
  <si>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</si>
  <si>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</si>
  <si>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</si>
  <si>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</si>
  <si>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</si>
  <si>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</si>
  <si>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</si>
  <si>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</si>
  <si>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</si>
  <si>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</si>
  <si>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</si>
  <si>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</si>
  <si>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</si>
  <si>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</si>
  <si>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</si>
  <si>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</si>
  <si>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</si>
  <si>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</si>
  <si>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</si>
  <si>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</si>
  <si>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</si>
  <si>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</si>
  <si>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</si>
  <si>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</si>
  <si>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</si>
  <si>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</si>
  <si>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</si>
  <si>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</si>
  <si>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</si>
  <si>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</si>
  <si>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</si>
  <si>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</si>
  <si>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</si>
  <si>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</si>
  <si>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</si>
  <si>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</si>
  <si>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</si>
  <si>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</si>
  <si>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</si>
  <si>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</si>
  <si>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</si>
  <si>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</si>
  <si>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</si>
  <si>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</si>
  <si>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</si>
  <si>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</si>
  <si>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</si>
  <si>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</si>
  <si>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</si>
  <si>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</si>
  <si>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</si>
  <si>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</si>
  <si>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</si>
  <si>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</si>
  <si>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</si>
  <si>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</si>
  <si>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</si>
  <si>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</si>
  <si>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</si>
  <si>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</si>
  <si>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</si>
  <si>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</si>
  <si>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</si>
  <si>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</si>
  <si>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</si>
  <si>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</si>
  <si>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</si>
  <si>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</si>
  <si>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</si>
  <si>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</si>
  <si>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</si>
  <si>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</si>
  <si>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</si>
  <si>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</si>
  <si>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</si>
  <si>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</si>
  <si>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</si>
  <si>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</si>
  <si>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</si>
  <si>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</si>
  <si>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</si>
  <si>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</si>
  <si>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</si>
  <si>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</si>
  <si>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</si>
  <si>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</si>
  <si>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</si>
  <si>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</si>
  <si>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</si>
  <si>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</si>
  <si>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</si>
  <si>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</si>
  <si>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</si>
  <si>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</si>
  <si>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</si>
  <si>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</si>
  <si>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</si>
  <si>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</si>
  <si>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</si>
  <si>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</si>
  <si>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</si>
  <si>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</si>
  <si>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</si>
  <si>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</si>
  <si>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</si>
  <si>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</si>
  <si>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</si>
  <si>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</si>
  <si>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</si>
  <si>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</si>
  <si>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</si>
  <si>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</si>
  <si>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</si>
  <si>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</si>
  <si>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</si>
  <si>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</si>
  <si>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</si>
  <si>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</si>
  <si>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</si>
  <si>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</si>
  <si>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</si>
  <si>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</si>
  <si>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</si>
  <si>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</si>
  <si>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</si>
  <si>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</si>
  <si>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</si>
  <si>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</si>
  <si>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</si>
  <si>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</si>
  <si>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</si>
  <si>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</si>
  <si>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</si>
  <si>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</si>
  <si>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</si>
  <si>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</si>
  <si>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</si>
  <si>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</si>
  <si>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</si>
  <si>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</si>
  <si>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</si>
  <si>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</si>
  <si>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</si>
  <si>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</si>
  <si>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</si>
  <si>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</si>
  <si>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</si>
  <si>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</si>
  <si>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</si>
  <si>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</si>
  <si>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</si>
  <si>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</si>
  <si>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</si>
  <si>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</si>
  <si>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</si>
  <si>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</si>
  <si>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</si>
  <si>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</si>
  <si>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</si>
  <si>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</si>
  <si>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</si>
  <si>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</si>
  <si>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</si>
  <si>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</si>
  <si>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</si>
  <si>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</si>
  <si>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</si>
  <si>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</si>
  <si>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</si>
  <si>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</si>
  <si>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</si>
  <si>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</si>
  <si>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</si>
  <si>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</si>
  <si>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</si>
  <si>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</si>
  <si>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</si>
  <si>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</si>
  <si>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</si>
  <si>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</si>
  <si>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</si>
  <si>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</si>
  <si>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</si>
  <si>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</si>
  <si>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</si>
  <si>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</si>
  <si>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</si>
  <si>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</si>
  <si>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</si>
  <si>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</si>
  <si>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</si>
  <si>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</si>
  <si>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</si>
  <si>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</si>
  <si>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</si>
  <si>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</si>
  <si>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</si>
  <si>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</si>
  <si>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</si>
  <si>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</si>
  <si>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</si>
  <si>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</si>
  <si>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</si>
  <si>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</si>
  <si>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</si>
  <si>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</si>
  <si>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</si>
  <si>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</si>
  <si>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</si>
  <si>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</si>
  <si>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</si>
  <si>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</si>
  <si>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</si>
  <si>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</si>
  <si>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</si>
  <si>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</si>
  <si>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</si>
  <si>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</si>
  <si>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</si>
  <si>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</si>
  <si>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</si>
  <si>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</si>
  <si>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</si>
  <si>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</si>
  <si>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</si>
  <si>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</si>
  <si>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</si>
  <si>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</si>
  <si>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</si>
  <si>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</si>
  <si>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</si>
  <si>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</si>
  <si>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</si>
  <si>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</si>
  <si>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</si>
  <si>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</si>
  <si>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</si>
  <si>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</si>
  <si>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</si>
  <si>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</si>
  <si>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</si>
  <si>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</si>
  <si>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</si>
  <si>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</si>
  <si>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</si>
  <si>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</si>
  <si>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</si>
  <si>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</si>
  <si>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</si>
  <si>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</si>
  <si>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</si>
  <si>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</si>
  <si>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</si>
  <si>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</si>
  <si>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</si>
  <si>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</si>
  <si>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</si>
  <si>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</si>
  <si>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</si>
  <si>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</si>
  <si>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</si>
  <si>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</si>
  <si>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</si>
  <si>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</si>
  <si>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</si>
  <si>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</si>
  <si>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</si>
  <si>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</si>
  <si>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</si>
  <si>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</si>
  <si>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</si>
  <si>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</si>
  <si>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</si>
  <si>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</si>
  <si>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</si>
  <si>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</si>
  <si>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</si>
  <si>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</si>
  <si>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</si>
  <si>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</si>
  <si>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</si>
  <si>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</si>
  <si>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</si>
  <si>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</si>
  <si>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</si>
  <si>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</si>
  <si>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</si>
  <si>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</si>
  <si>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</si>
  <si>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</si>
  <si>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</si>
  <si>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</si>
  <si>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</si>
  <si>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</si>
  <si>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</si>
  <si>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</si>
  <si>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</si>
  <si>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</si>
  <si>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</si>
  <si>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</si>
  <si>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</si>
  <si>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</si>
  <si>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</si>
  <si>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</si>
  <si>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</si>
  <si>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</si>
  <si>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</si>
  <si>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</si>
  <si>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</si>
  <si>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</si>
  <si>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</si>
  <si>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</si>
  <si>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</si>
  <si>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</si>
  <si>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</si>
  <si>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</si>
  <si>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</si>
  <si>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</si>
  <si>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</si>
  <si>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</si>
  <si>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</si>
  <si>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</si>
  <si>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</si>
  <si>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</si>
  <si>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</si>
  <si>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</si>
  <si>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</si>
  <si>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</si>
  <si>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</si>
  <si>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</si>
  <si>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</si>
  <si>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</si>
  <si>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</si>
  <si>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</si>
  <si>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</si>
  <si>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</si>
  <si>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</si>
  <si>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</si>
  <si>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</si>
  <si>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</si>
  <si>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</si>
  <si>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</si>
  <si>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</si>
  <si>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</si>
  <si>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</si>
  <si>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</si>
  <si>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</si>
  <si>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</si>
  <si>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</si>
  <si>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</si>
  <si>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</si>
  <si>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</si>
  <si>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</si>
  <si>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</si>
  <si>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</si>
  <si>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</si>
  <si>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</si>
  <si>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</si>
  <si>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</si>
  <si>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</si>
  <si>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</si>
  <si>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</si>
  <si>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</si>
  <si>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</si>
  <si>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</si>
  <si>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</si>
  <si>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</si>
  <si>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</si>
  <si>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</si>
  <si>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</si>
  <si>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</si>
  <si>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</si>
  <si>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</si>
  <si>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</si>
  <si>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</si>
  <si>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</si>
  <si>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</si>
  <si>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</si>
  <si>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</si>
  <si>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</si>
  <si>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</si>
  <si>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</si>
  <si>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</si>
  <si>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</si>
  <si>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</si>
  <si>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</si>
  <si>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</si>
  <si>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</si>
  <si>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</si>
  <si>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</si>
  <si>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</si>
  <si>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</si>
  <si>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</si>
  <si>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</si>
  <si>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</si>
  <si>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</si>
  <si>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</si>
  <si>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</si>
  <si>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</si>
  <si>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</si>
  <si>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</si>
  <si>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</si>
  <si>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</si>
  <si>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</si>
  <si>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</si>
  <si>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</si>
  <si>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</si>
  <si>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</si>
  <si>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</si>
  <si>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</si>
  <si>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</si>
  <si>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</si>
  <si>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</si>
  <si>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</si>
  <si>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</si>
  <si>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</si>
  <si>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</si>
  <si>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</si>
  <si>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</si>
  <si>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</si>
  <si>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</si>
  <si>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</si>
  <si>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</si>
  <si>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</si>
  <si>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</si>
  <si>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</si>
  <si>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</si>
  <si>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</si>
  <si>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</si>
  <si>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</si>
  <si>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</si>
  <si>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</si>
  <si>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</si>
  <si>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</si>
  <si>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</si>
  <si>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</si>
  <si>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</si>
  <si>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</si>
  <si>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</si>
  <si>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</si>
  <si>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</si>
  <si>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</si>
  <si>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</si>
  <si>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</si>
  <si>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</si>
  <si>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</si>
  <si>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</si>
  <si>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</si>
  <si>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</si>
  <si>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</si>
  <si>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</si>
  <si>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</si>
  <si>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</si>
  <si>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</si>
  <si>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</si>
  <si>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</si>
  <si>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</si>
  <si>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</si>
  <si>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</si>
  <si>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</si>
  <si>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</si>
  <si>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</si>
  <si>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</si>
  <si>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</si>
  <si>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</si>
  <si>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</si>
  <si>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</si>
  <si>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</si>
  <si>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</si>
  <si>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</si>
  <si>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</si>
  <si>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</si>
  <si>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</si>
  <si>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</si>
  <si>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</si>
  <si>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</si>
  <si>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</si>
  <si>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</si>
  <si>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</si>
  <si>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</si>
  <si>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</si>
  <si>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</si>
  <si>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</si>
  <si>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</si>
  <si>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</si>
  <si>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</si>
  <si>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</si>
  <si>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</si>
  <si>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</si>
  <si>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</si>
  <si>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</si>
  <si>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</si>
  <si>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</si>
  <si>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</si>
  <si>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</si>
  <si>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</si>
  <si>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</si>
  <si>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</si>
  <si>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</si>
  <si>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</si>
  <si>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</si>
  <si>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</si>
  <si>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</si>
  <si>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</si>
  <si>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</si>
  <si>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</si>
  <si>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</si>
  <si>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</si>
  <si>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</si>
  <si>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</si>
  <si>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</si>
  <si>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</si>
  <si>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</si>
  <si>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</si>
  <si>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</si>
  <si>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</si>
  <si>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</si>
  <si>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</si>
  <si>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</si>
  <si>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</si>
  <si>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</si>
  <si>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</si>
  <si>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</si>
  <si>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</si>
  <si>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</si>
  <si>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</si>
  <si>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</si>
  <si>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</si>
  <si>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</si>
  <si>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</si>
  <si>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</si>
  <si>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</si>
  <si>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</si>
  <si>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</si>
  <si>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</si>
  <si>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</si>
  <si>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</si>
  <si>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</si>
  <si>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</si>
  <si>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</si>
  <si>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</si>
  <si>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</si>
  <si>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</si>
  <si>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</si>
  <si>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</si>
  <si>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</si>
  <si>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</si>
  <si>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</si>
  <si>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</si>
  <si>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</si>
  <si>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</si>
  <si>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</si>
  <si>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</si>
  <si>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</si>
  <si>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</si>
  <si>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</si>
  <si>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</si>
  <si>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</si>
  <si>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</si>
  <si>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</si>
  <si>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</si>
  <si>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</si>
  <si>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</si>
  <si>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</si>
  <si>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</si>
  <si>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</si>
  <si>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</si>
  <si>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</si>
  <si>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</si>
  <si>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</si>
  <si>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</si>
  <si>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</si>
  <si>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</si>
  <si>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</si>
  <si>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</si>
  <si>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</si>
  <si>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</si>
  <si>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</si>
  <si>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</si>
  <si>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</si>
  <si>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</si>
  <si>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</si>
  <si>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</si>
  <si>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</si>
  <si>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</si>
  <si>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</si>
  <si>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</si>
  <si>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</si>
  <si>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</si>
  <si>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</si>
  <si>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</si>
  <si>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</si>
  <si>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</si>
  <si>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</si>
  <si>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</si>
  <si>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</si>
  <si>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</si>
  <si>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</si>
  <si>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</si>
  <si>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</si>
  <si>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</si>
  <si>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</si>
  <si>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</si>
  <si>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</si>
  <si>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</si>
  <si>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</si>
  <si>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</si>
  <si>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</si>
  <si>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</si>
  <si>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</si>
  <si>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</si>
  <si>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</si>
  <si>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</si>
  <si>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</si>
  <si>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</si>
  <si>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</si>
  <si>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</si>
  <si>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</si>
  <si>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</si>
  <si>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</si>
  <si>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</si>
  <si>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</si>
  <si>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</si>
  <si>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</si>
  <si>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</si>
  <si>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</si>
  <si>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</si>
  <si>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</si>
  <si>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</si>
  <si>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</si>
  <si>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</si>
  <si>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</si>
  <si>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</si>
  <si>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</si>
  <si>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</si>
  <si>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</si>
  <si>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</si>
  <si>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</si>
  <si>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</si>
  <si>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</si>
  <si>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</si>
  <si>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</si>
  <si>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</si>
  <si>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</si>
  <si>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</si>
  <si>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</si>
  <si>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</si>
  <si>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</si>
  <si>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</si>
  <si>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</si>
  <si>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</si>
  <si>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</si>
  <si>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</si>
  <si>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</si>
  <si>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</si>
  <si>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</si>
  <si>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</si>
  <si>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</si>
  <si>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</si>
  <si>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</si>
  <si>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</si>
  <si>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</si>
  <si>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</si>
  <si>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</si>
  <si>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</si>
  <si>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</si>
  <si>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</si>
  <si>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</si>
  <si>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</si>
  <si>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</si>
  <si>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</si>
  <si>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</si>
  <si>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</si>
  <si>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</si>
  <si>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</si>
  <si>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</si>
  <si>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</si>
  <si>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</si>
  <si>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</si>
  <si>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</si>
  <si>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</si>
  <si>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</si>
  <si>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</si>
  <si>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</si>
  <si>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</si>
  <si>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</si>
  <si>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</si>
  <si>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</si>
  <si>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</si>
  <si>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</si>
  <si>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</si>
  <si>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</si>
  <si>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</si>
  <si>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</si>
  <si>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</si>
  <si>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</si>
  <si>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</si>
  <si>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</si>
  <si>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</si>
  <si>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</si>
  <si>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</si>
  <si>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</si>
  <si>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</si>
  <si>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</si>
  <si>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</si>
  <si>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</si>
  <si>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</si>
  <si>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</si>
  <si>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</si>
  <si>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</si>
  <si>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</si>
  <si>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</si>
  <si>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</si>
  <si>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</si>
  <si>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</si>
  <si>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</si>
  <si>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</si>
  <si>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</si>
  <si>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</si>
  <si>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</si>
  <si>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</si>
  <si>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</si>
  <si>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</si>
  <si>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</si>
  <si>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</si>
  <si>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</si>
  <si>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</si>
  <si>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</si>
  <si>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</si>
  <si>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</si>
  <si>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</si>
  <si>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</si>
  <si>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</si>
  <si>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</si>
  <si>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</si>
  <si>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</si>
  <si>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</si>
  <si>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</si>
  <si>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</si>
  <si>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</si>
  <si>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</si>
  <si>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</si>
  <si>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</si>
  <si>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</si>
  <si>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</si>
  <si>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</si>
  <si>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</si>
  <si>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</si>
  <si>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</si>
  <si>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</si>
  <si>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</si>
  <si>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</si>
  <si>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</si>
  <si>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</si>
  <si>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</si>
  <si>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</si>
  <si>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</si>
  <si>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</si>
  <si>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</si>
  <si>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</si>
  <si>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</si>
  <si>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</si>
  <si>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</si>
  <si>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</si>
  <si>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</si>
  <si>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</si>
  <si>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</si>
  <si>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</si>
  <si>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</si>
  <si>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</si>
  <si>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</si>
  <si>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</si>
  <si>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</si>
  <si>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</si>
  <si>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</si>
  <si>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</si>
  <si>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</si>
  <si>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</si>
  <si>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</si>
  <si>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</si>
  <si>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</si>
  <si>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</si>
  <si>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</si>
  <si>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</si>
  <si>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</si>
  <si>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</si>
  <si>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</si>
  <si>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</si>
  <si>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</si>
  <si>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</si>
  <si>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</si>
  <si>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</si>
  <si>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</si>
  <si>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</si>
  <si>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</si>
  <si>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</si>
  <si>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</si>
  <si>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</si>
  <si>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</si>
  <si>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</si>
  <si>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</si>
  <si>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</si>
  <si>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</si>
  <si>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</si>
  <si>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</si>
  <si>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</si>
  <si>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</si>
  <si>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</si>
  <si>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</si>
  <si>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</si>
  <si>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</si>
  <si>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</si>
  <si>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</si>
  <si>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</si>
  <si>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</si>
  <si>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</si>
  <si>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</si>
  <si>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</si>
  <si>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</si>
  <si>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</si>
  <si>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</si>
  <si>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</si>
  <si>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</si>
  <si>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</si>
  <si>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</si>
  <si>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</si>
  <si>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</si>
  <si>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</si>
  <si>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</si>
  <si>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</si>
  <si>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</si>
  <si>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</si>
  <si>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</si>
  <si>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</si>
  <si>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</si>
  <si>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</si>
  <si>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</si>
  <si>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</si>
  <si>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</si>
  <si>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</si>
  <si>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</si>
  <si>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</si>
  <si>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</si>
  <si>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</si>
  <si>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</si>
  <si>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</si>
  <si>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</si>
  <si>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</si>
  <si>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</si>
  <si>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</si>
  <si>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</si>
  <si>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</si>
  <si>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</si>
  <si>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</si>
  <si>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</si>
  <si>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</si>
  <si>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</si>
  <si>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</si>
  <si>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</si>
  <si>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</si>
  <si>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</si>
  <si>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</si>
  <si>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</si>
  <si>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</si>
  <si>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</si>
  <si>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</si>
  <si>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</si>
  <si>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</si>
  <si>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</si>
  <si>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</si>
  <si>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</si>
  <si>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</si>
  <si>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</si>
  <si>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</si>
  <si>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</si>
  <si>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</si>
  <si>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</si>
  <si>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</si>
  <si>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</si>
  <si>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</si>
  <si>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</si>
  <si>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</si>
  <si>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</si>
  <si>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</si>
  <si>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</si>
  <si>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</si>
  <si>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</si>
  <si>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</si>
  <si>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</si>
  <si>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</si>
  <si>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</si>
  <si>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</si>
  <si>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</si>
  <si>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</si>
  <si>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</si>
  <si>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</si>
  <si>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</si>
  <si>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</si>
  <si>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</si>
  <si>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</si>
  <si>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</si>
  <si>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</si>
  <si>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</si>
  <si>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</si>
  <si>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</si>
  <si>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</si>
  <si>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</si>
  <si>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</si>
  <si>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</si>
  <si>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</si>
  <si>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</si>
  <si>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</si>
  <si>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</si>
  <si>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</si>
  <si>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</si>
  <si>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</si>
  <si>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</si>
  <si>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</si>
  <si>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</si>
  <si>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</si>
  <si>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</si>
  <si>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</si>
  <si>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</si>
  <si>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</si>
  <si>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</si>
  <si>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</si>
  <si>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</si>
  <si>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</si>
  <si>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</si>
  <si>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</si>
  <si>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</si>
  <si>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</si>
  <si>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</si>
  <si>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</si>
  <si>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</si>
  <si>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</si>
  <si>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</si>
  <si>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</si>
  <si>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</si>
  <si>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</si>
  <si>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</si>
  <si>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</si>
  <si>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</si>
  <si>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</si>
  <si>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</si>
  <si>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</si>
  <si>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</si>
  <si>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</si>
  <si>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</si>
  <si>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</si>
  <si>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</si>
  <si>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</si>
  <si>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</si>
  <si>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</si>
  <si>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</si>
  <si>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</si>
  <si>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</si>
  <si>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</si>
  <si>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</si>
  <si>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</si>
  <si>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</si>
  <si>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</si>
  <si>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</si>
  <si>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</si>
  <si>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</si>
  <si>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</si>
  <si>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</si>
  <si>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</si>
  <si>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</si>
  <si>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</si>
  <si>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</si>
  <si>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</si>
  <si>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</si>
  <si>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</si>
  <si>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</si>
  <si>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</si>
  <si>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</si>
  <si>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</si>
  <si>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</si>
  <si>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</si>
  <si>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</si>
  <si>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</si>
  <si>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</si>
  <si>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</si>
  <si>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</si>
  <si>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</si>
  <si>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</si>
  <si>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</si>
  <si>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</si>
  <si>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</si>
  <si>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</si>
  <si>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</si>
  <si>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</si>
  <si>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</si>
  <si>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</si>
  <si>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</si>
  <si>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</si>
  <si>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</si>
  <si>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</si>
  <si>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</si>
  <si>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</si>
  <si>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</si>
  <si>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</si>
  <si>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</si>
  <si>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</si>
  <si>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</si>
  <si>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</si>
  <si>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</si>
  <si>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</si>
  <si>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</si>
  <si>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</si>
  <si>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</si>
  <si>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</si>
  <si>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</si>
  <si>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</si>
  <si>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</si>
  <si>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</si>
  <si>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</si>
  <si>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</si>
  <si>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</si>
  <si>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</si>
  <si>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</si>
  <si>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</si>
  <si>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</si>
  <si>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</si>
  <si>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</si>
  <si>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</si>
  <si>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</si>
  <si>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</si>
  <si>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</si>
  <si>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</si>
  <si>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</si>
  <si>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</si>
  <si>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</si>
  <si>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</si>
  <si>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</si>
  <si>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</si>
  <si>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</si>
  <si>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</si>
  <si>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</si>
  <si>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</si>
  <si>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</si>
  <si>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</si>
  <si>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</si>
  <si>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</si>
  <si>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</si>
  <si>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</si>
  <si>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</si>
  <si>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</si>
  <si>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</si>
  <si>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</si>
  <si>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</si>
  <si>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</si>
  <si>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</si>
  <si>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</si>
  <si>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</si>
  <si>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</si>
  <si>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</si>
  <si>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</si>
  <si>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</si>
  <si>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</si>
  <si>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</si>
  <si>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</si>
  <si>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</si>
  <si>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</si>
  <si>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</si>
  <si>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</si>
  <si>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</si>
  <si>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</si>
  <si>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</si>
  <si>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</si>
  <si>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</si>
  <si>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</si>
  <si>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</si>
  <si>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</si>
  <si>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</si>
  <si>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</si>
  <si>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</si>
  <si>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</si>
  <si>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</si>
  <si>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</si>
  <si>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</si>
  <si>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</si>
  <si>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</si>
  <si>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</si>
  <si>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</si>
  <si>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</si>
  <si>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</si>
  <si>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</si>
  <si>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</si>
  <si>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</si>
  <si>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</si>
  <si>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</si>
  <si>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</si>
  <si>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</si>
  <si>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</si>
  <si>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</si>
  <si>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</si>
  <si>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</si>
  <si>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</si>
  <si>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</si>
  <si>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</si>
  <si>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</si>
  <si>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</si>
  <si>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</si>
  <si>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</si>
  <si>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</si>
  <si>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</si>
  <si>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</si>
  <si>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</si>
  <si>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</si>
  <si>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</si>
  <si>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</si>
  <si>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</si>
  <si>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</si>
  <si>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</si>
  <si>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</si>
  <si>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</si>
  <si>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</si>
  <si>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</si>
  <si>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</si>
  <si>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</si>
  <si>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</si>
  <si>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</si>
  <si>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</si>
  <si>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</si>
  <si>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</si>
  <si>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</si>
  <si>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</si>
  <si>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</si>
  <si>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</si>
  <si>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</si>
  <si>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</si>
  <si>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</si>
  <si>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</si>
  <si>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</si>
  <si>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</si>
  <si>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</si>
  <si>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</si>
  <si>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</si>
  <si>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</si>
  <si>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</si>
  <si>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</si>
  <si>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</si>
  <si>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</si>
  <si>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</si>
  <si>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</si>
  <si>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</si>
  <si>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</si>
  <si>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</si>
  <si>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</si>
  <si>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</si>
  <si>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</si>
  <si>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</si>
  <si>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</si>
  <si>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</si>
  <si>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</si>
  <si>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</si>
  <si>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</si>
  <si>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</si>
  <si>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</si>
  <si>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</si>
  <si>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</si>
  <si>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</si>
  <si>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</si>
  <si>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</si>
  <si>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</si>
  <si>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</si>
  <si>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</si>
  <si>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</si>
  <si>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</si>
  <si>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</si>
  <si>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</si>
  <si>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</si>
  <si>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</si>
  <si>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</si>
  <si>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</si>
  <si>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</si>
  <si>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</si>
  <si>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</si>
  <si>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</si>
  <si>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</si>
  <si>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</si>
  <si>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</si>
  <si>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</si>
  <si>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</si>
  <si>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</si>
  <si>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</si>
  <si>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</si>
  <si>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</si>
  <si>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</si>
  <si>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</si>
  <si>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</si>
  <si>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</si>
  <si>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</si>
  <si>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</si>
  <si>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</si>
  <si>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</si>
  <si>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</si>
  <si>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</si>
  <si>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</si>
  <si>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</si>
  <si>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</si>
  <si>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</si>
  <si>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</si>
  <si>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</si>
  <si>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</si>
  <si>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</si>
  <si>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</si>
  <si>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</si>
  <si>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</si>
  <si>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</si>
  <si>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</si>
  <si>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</si>
  <si>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</si>
  <si>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</si>
  <si>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</si>
  <si>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</si>
  <si>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</si>
  <si>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</si>
  <si>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</si>
  <si>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</si>
  <si>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</si>
  <si>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</si>
  <si>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</si>
  <si>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</si>
  <si>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</si>
  <si>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</si>
  <si>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</si>
  <si>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</si>
  <si>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</si>
  <si>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</si>
  <si>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</si>
  <si>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</si>
  <si>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</si>
  <si>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</si>
  <si>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</si>
  <si>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</si>
  <si>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</si>
  <si>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</si>
  <si>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</si>
  <si>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</si>
  <si>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</si>
  <si>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</si>
  <si>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</si>
  <si>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</si>
  <si>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</si>
  <si>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</si>
  <si>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</si>
  <si>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</si>
  <si>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</si>
  <si>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</si>
  <si>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</si>
  <si>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</si>
  <si>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</si>
  <si>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</si>
  <si>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</si>
  <si>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</si>
  <si>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</si>
  <si>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</si>
  <si>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</si>
  <si>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</si>
  <si>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</si>
  <si>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</si>
  <si>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</si>
  <si>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</si>
  <si>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</si>
  <si>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</si>
  <si>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</si>
  <si>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</si>
  <si>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</si>
  <si>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</si>
  <si>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</si>
  <si>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</si>
  <si>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</si>
  <si>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</si>
  <si>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</si>
  <si>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</si>
  <si>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</si>
  <si>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</si>
  <si>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</si>
  <si>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</si>
  <si>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</si>
  <si>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</si>
  <si>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</si>
  <si>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</si>
  <si>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</si>
  <si>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</si>
  <si>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</si>
  <si>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</si>
  <si>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</si>
  <si>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</si>
  <si>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</si>
  <si>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</si>
  <si>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</si>
  <si>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</si>
  <si>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</si>
  <si>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</si>
  <si>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</si>
  <si>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</si>
  <si>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</si>
  <si>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</si>
  <si>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</si>
  <si>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</si>
  <si>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</si>
  <si>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</si>
  <si>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</si>
  <si>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</si>
  <si>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</si>
  <si>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</si>
  <si>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</si>
  <si>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</si>
  <si>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</si>
  <si>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</si>
  <si>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</si>
  <si>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</si>
  <si>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</si>
  <si>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</si>
  <si>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</si>
  <si>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</si>
  <si>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</si>
  <si>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</si>
  <si>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</si>
  <si>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</si>
  <si>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</si>
  <si>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</si>
  <si>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</si>
  <si>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</si>
  <si>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</si>
  <si>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</si>
  <si>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</si>
  <si>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</si>
  <si>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</si>
  <si>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</si>
  <si>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</si>
  <si>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</si>
  <si>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</si>
  <si>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</si>
  <si>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</si>
  <si>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</si>
  <si>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</si>
  <si>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</si>
  <si>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</si>
  <si>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</si>
  <si>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</si>
  <si>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</si>
  <si>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</si>
  <si>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</si>
  <si>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</si>
  <si>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</si>
  <si>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</si>
  <si>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</si>
  <si>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</si>
  <si>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</si>
  <si>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</si>
  <si>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</si>
  <si>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</si>
  <si>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</si>
  <si>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</si>
  <si>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</si>
  <si>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</si>
  <si>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</si>
  <si>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</si>
  <si>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</si>
  <si>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</si>
  <si>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</si>
  <si>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</si>
  <si>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</si>
  <si>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</si>
  <si>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</si>
  <si>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</si>
  <si>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</si>
  <si>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</si>
  <si>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</si>
  <si>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</si>
  <si>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</si>
  <si>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</si>
  <si>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</si>
  <si>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</si>
  <si>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</si>
  <si>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</si>
  <si>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</si>
  <si>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</si>
  <si>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</si>
  <si>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</si>
  <si>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</si>
  <si>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</si>
  <si>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</si>
  <si>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</si>
  <si>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</si>
  <si>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</si>
  <si>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</si>
  <si>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</si>
  <si>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</si>
  <si>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</si>
  <si>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</si>
  <si>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</si>
  <si>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</si>
  <si>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</si>
  <si>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</si>
  <si>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</si>
  <si>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</si>
  <si>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</si>
  <si>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</si>
  <si>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</si>
  <si>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</si>
  <si>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</si>
  <si>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</si>
  <si>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</si>
  <si>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</si>
  <si>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</si>
  <si>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</si>
  <si>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</si>
  <si>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</si>
  <si>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</si>
  <si>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</si>
  <si>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</si>
  <si>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</si>
  <si>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</si>
  <si>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</si>
  <si>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</si>
  <si>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</si>
  <si>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</si>
  <si>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</si>
  <si>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</si>
  <si>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</si>
  <si>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</si>
  <si>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</si>
  <si>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</si>
  <si>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</si>
  <si>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</si>
  <si>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</si>
  <si>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</si>
  <si>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</si>
  <si>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</si>
  <si>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</si>
  <si>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</si>
  <si>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</si>
  <si>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</si>
  <si>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</si>
  <si>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</si>
  <si>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</si>
  <si>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</si>
  <si>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</si>
  <si>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</si>
  <si>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</si>
  <si>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</si>
  <si>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</si>
  <si>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</si>
  <si>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</si>
  <si>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</si>
  <si>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</si>
  <si>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</si>
  <si>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</si>
  <si>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</si>
  <si>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</si>
  <si>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</si>
  <si>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</si>
  <si>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</si>
  <si>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</si>
  <si>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</si>
  <si>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</si>
  <si>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</si>
  <si>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</si>
  <si>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</si>
  <si>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</si>
  <si>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</si>
  <si>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</si>
  <si>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</si>
  <si>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</si>
  <si>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</si>
  <si>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</si>
  <si>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</si>
  <si>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</si>
  <si>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</si>
  <si>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</si>
  <si>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</si>
  <si>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</si>
  <si>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</si>
  <si>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</si>
  <si>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</si>
  <si>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</si>
  <si>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</si>
  <si>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</si>
  <si>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</si>
  <si>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</si>
  <si>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</si>
  <si>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</si>
  <si>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</si>
  <si>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</si>
  <si>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</si>
  <si>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</si>
  <si>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</si>
  <si>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</si>
  <si>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</si>
  <si>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</si>
  <si>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</si>
  <si>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</si>
  <si>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</si>
  <si>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</si>
  <si>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</si>
  <si>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</si>
  <si>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</si>
  <si>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</si>
  <si>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</si>
  <si>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</si>
  <si>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</si>
  <si>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</si>
  <si>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</si>
  <si>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</si>
  <si>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</si>
  <si>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</si>
  <si>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</si>
  <si>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</si>
  <si>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</si>
  <si>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</si>
  <si>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</si>
  <si>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</si>
  <si>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</si>
  <si>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</si>
  <si>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</si>
  <si>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</si>
  <si>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</si>
  <si>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</si>
  <si>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</si>
  <si>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</si>
  <si>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</si>
  <si>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</si>
  <si>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</si>
  <si>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</si>
  <si>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</si>
  <si>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</si>
  <si>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</si>
  <si>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</si>
  <si>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</si>
  <si>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</si>
  <si>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</si>
  <si>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</si>
  <si>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</si>
  <si>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</si>
  <si>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</si>
  <si>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</si>
  <si>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</si>
  <si>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</si>
  <si>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</si>
  <si>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</si>
  <si>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</si>
  <si>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</si>
  <si>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</si>
  <si>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</si>
  <si>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</si>
  <si>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</si>
  <si>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</si>
  <si>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</si>
  <si>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</si>
  <si>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</si>
  <si>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</si>
  <si>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</si>
  <si>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</si>
  <si>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</si>
  <si>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</si>
  <si>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</si>
  <si>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</si>
  <si>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</si>
  <si>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</si>
  <si>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</si>
  <si>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</si>
  <si>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</si>
  <si>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</si>
  <si>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</si>
  <si>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</si>
  <si>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</si>
  <si>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</si>
  <si>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</si>
  <si>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</si>
  <si>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</si>
  <si>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</si>
  <si>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</si>
  <si>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</si>
  <si>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</si>
  <si>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</si>
  <si>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</si>
  <si>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</si>
  <si>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</si>
  <si>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</si>
  <si>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</si>
  <si>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</si>
  <si>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</si>
  <si>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</si>
  <si>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</si>
  <si>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</si>
  <si>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</si>
  <si>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</si>
  <si>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</si>
  <si>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</si>
  <si>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</si>
  <si>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</si>
  <si>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</si>
  <si>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</si>
  <si>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</si>
  <si>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</si>
  <si>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</si>
  <si>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</si>
  <si>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</si>
  <si>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</si>
  <si>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</si>
  <si>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</si>
  <si>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</si>
  <si>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</si>
  <si>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</si>
  <si>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</si>
  <si>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</si>
  <si>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</si>
  <si>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</si>
  <si>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</si>
  <si>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</si>
  <si>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</si>
  <si>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</si>
  <si>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</si>
  <si>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</si>
  <si>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</si>
  <si>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</si>
  <si>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</si>
  <si>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</si>
  <si>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</si>
  <si>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</si>
  <si>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</si>
  <si>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</si>
  <si>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</si>
  <si>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</si>
  <si>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</si>
  <si>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</si>
  <si>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</si>
  <si>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</si>
  <si>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</si>
  <si>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</si>
  <si>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</si>
  <si>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</si>
  <si>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</si>
  <si>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</si>
  <si>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</si>
  <si>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</si>
  <si>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</si>
  <si>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</si>
  <si>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</si>
  <si>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</si>
  <si>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</si>
  <si>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</si>
  <si>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</si>
  <si>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</si>
  <si>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</si>
  <si>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</si>
  <si>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</si>
  <si>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</si>
  <si>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</si>
  <si>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</si>
  <si>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</si>
  <si>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</si>
  <si>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</si>
  <si>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</si>
  <si>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</si>
  <si>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</si>
  <si>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</si>
  <si>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</si>
  <si>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</si>
  <si>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</si>
  <si>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</si>
  <si>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</si>
  <si>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</si>
  <si>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</si>
  <si>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</si>
  <si>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</si>
  <si>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</si>
  <si>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</si>
  <si>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</si>
  <si>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</si>
  <si>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</si>
  <si>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</si>
  <si>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</si>
  <si>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</si>
  <si>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</si>
  <si>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</si>
  <si>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</si>
  <si>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</si>
  <si>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</si>
  <si>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</si>
  <si>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</si>
  <si>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</si>
  <si>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</si>
  <si>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</si>
  <si>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</si>
  <si>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</si>
  <si>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</si>
  <si>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</si>
  <si>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</si>
  <si>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</si>
  <si>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</si>
  <si>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</si>
  <si>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</si>
  <si>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</si>
  <si>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</si>
  <si>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</si>
  <si>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</si>
  <si>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</si>
  <si>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</si>
  <si>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</si>
  <si>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</si>
  <si>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</si>
  <si>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</si>
  <si>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</si>
  <si>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</si>
  <si>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</si>
  <si>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</si>
  <si>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</si>
  <si>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</si>
  <si>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</si>
  <si>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</si>
  <si>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</si>
  <si>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</si>
  <si>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</si>
  <si>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</si>
  <si>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</si>
  <si>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</si>
  <si>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</si>
  <si>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</si>
  <si>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</si>
  <si>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</si>
  <si>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</si>
  <si>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</si>
  <si>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</si>
  <si>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</si>
  <si>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</si>
  <si>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</si>
  <si>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</si>
  <si>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</si>
  <si>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</si>
  <si>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</si>
  <si>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</si>
  <si>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</si>
  <si>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</si>
  <si>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</si>
  <si>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</si>
  <si>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</si>
  <si>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</si>
  <si>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</si>
  <si>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</si>
  <si>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</si>
  <si>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</si>
  <si>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</si>
  <si>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</si>
  <si>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</si>
  <si>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</si>
  <si>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</si>
  <si>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</si>
  <si>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</si>
  <si>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</si>
  <si>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</si>
  <si>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</si>
  <si>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</si>
  <si>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</si>
  <si>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</si>
  <si>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</si>
  <si>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</si>
  <si>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</si>
  <si>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</si>
  <si>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</si>
  <si>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</si>
  <si>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</si>
  <si>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</si>
  <si>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</si>
  <si>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</si>
  <si>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</si>
  <si>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</si>
  <si>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</si>
  <si>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</si>
  <si>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</si>
  <si>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</si>
  <si>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</si>
  <si>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</si>
  <si>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</si>
  <si>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</si>
  <si>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</si>
  <si>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</si>
  <si>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</si>
  <si>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</si>
  <si>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</si>
  <si>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</si>
  <si>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</si>
  <si>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</si>
  <si>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</si>
  <si>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</si>
  <si>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</si>
  <si>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</si>
  <si>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</si>
  <si>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</si>
  <si>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</si>
  <si>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</si>
  <si>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</si>
  <si>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</si>
  <si>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</si>
  <si>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</si>
  <si>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</si>
  <si>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</si>
  <si>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</si>
  <si>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</si>
  <si>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</si>
  <si>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</si>
  <si>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</si>
  <si>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</si>
  <si>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</si>
  <si>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</si>
  <si>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</si>
  <si>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</si>
  <si>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</si>
  <si>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</si>
  <si>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</si>
  <si>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</si>
  <si>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</si>
  <si>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</si>
  <si>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</si>
  <si>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</si>
  <si>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</si>
  <si>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</si>
  <si>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</si>
  <si>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</si>
  <si>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</si>
  <si>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</si>
  <si>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</si>
  <si>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</si>
  <si>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</si>
  <si>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</si>
  <si>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</si>
  <si>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</si>
  <si>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</si>
  <si>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</si>
  <si>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</si>
  <si>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</si>
  <si>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</si>
  <si>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</si>
  <si>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</si>
  <si>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</si>
  <si>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</si>
  <si>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</si>
  <si>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</si>
  <si>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</si>
  <si>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</si>
  <si>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</si>
  <si>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</si>
  <si>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</si>
  <si>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</si>
  <si>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</si>
  <si>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</si>
  <si>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</si>
  <si>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</si>
  <si>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</si>
  <si>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</si>
  <si>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</si>
  <si>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</si>
  <si>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</si>
  <si>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</si>
  <si>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</si>
  <si>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</si>
  <si>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</si>
  <si>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</si>
  <si>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</si>
  <si>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</si>
  <si>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</si>
  <si>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</si>
  <si>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</si>
  <si>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</si>
  <si>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</si>
  <si>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</si>
  <si>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</si>
  <si>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</si>
  <si>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</si>
  <si>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</si>
  <si>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</si>
  <si>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</si>
  <si>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</si>
  <si>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</si>
  <si>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</si>
  <si>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</si>
  <si>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</si>
  <si>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</si>
  <si>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</si>
  <si>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</si>
  <si>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</si>
  <si>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</si>
  <si>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</si>
  <si>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</si>
  <si>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</si>
  <si>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</si>
  <si>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</si>
  <si>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</si>
  <si>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</si>
  <si>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</si>
  <si>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</si>
  <si>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</si>
  <si>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</si>
  <si>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</si>
  <si>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</si>
  <si>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</si>
  <si>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</si>
  <si>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</si>
  <si>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</si>
  <si>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</si>
  <si>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</si>
  <si>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</si>
  <si>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</si>
  <si>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</si>
  <si>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</si>
  <si>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</si>
  <si>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</si>
  <si>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</si>
  <si>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</si>
  <si>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</si>
  <si>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</si>
  <si>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</si>
  <si>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</si>
  <si>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</si>
  <si>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</si>
  <si>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</si>
  <si>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</si>
  <si>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</si>
  <si>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</si>
  <si>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</si>
  <si>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</si>
  <si>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</si>
  <si>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</si>
  <si>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</si>
  <si>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</si>
  <si>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</si>
  <si>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</si>
  <si>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</si>
  <si>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</si>
  <si>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</si>
  <si>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</si>
  <si>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</si>
  <si>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</si>
  <si>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</si>
  <si>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</si>
  <si>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</si>
  <si>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</si>
  <si>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</si>
  <si>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</si>
  <si>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</si>
  <si>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</si>
  <si>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</si>
  <si>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</si>
  <si>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</si>
  <si>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</si>
  <si>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</si>
  <si>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</si>
  <si>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</si>
  <si>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</si>
  <si>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</si>
  <si>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</si>
  <si>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</si>
  <si>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</si>
  <si>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</si>
  <si>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</si>
  <si>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</si>
  <si>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</si>
  <si>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</si>
  <si>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</si>
  <si>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</si>
  <si>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</si>
  <si>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</si>
  <si>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</si>
  <si>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</si>
  <si>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</si>
  <si>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</si>
  <si>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</si>
  <si>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</si>
  <si>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</si>
  <si>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</si>
  <si>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</si>
  <si>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</si>
  <si>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</si>
  <si>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</si>
  <si>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</si>
  <si>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</si>
  <si>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</si>
  <si>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</si>
  <si>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</si>
  <si>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</si>
  <si>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</si>
  <si>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</si>
  <si>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</si>
  <si>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</si>
  <si>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</si>
  <si>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</si>
  <si>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</si>
  <si>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</si>
  <si>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</si>
  <si>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</si>
  <si>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</si>
  <si>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</si>
  <si>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</si>
  <si>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</si>
  <si>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</si>
  <si>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</si>
  <si>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</si>
  <si>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</si>
  <si>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</si>
  <si>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</si>
  <si>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</si>
  <si>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</si>
  <si>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</si>
  <si>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</si>
  <si>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</si>
  <si>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</si>
  <si>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</si>
  <si>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</si>
  <si>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</si>
  <si>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</si>
  <si>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</si>
  <si>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</si>
  <si>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</si>
  <si>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</si>
  <si>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</si>
  <si>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</si>
  <si>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</si>
  <si>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</si>
  <si>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</si>
  <si>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</si>
  <si>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</si>
  <si>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</si>
  <si>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</si>
  <si>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</si>
  <si>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</si>
  <si>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</si>
  <si>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</si>
  <si>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</si>
  <si>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</si>
  <si>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</si>
  <si>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</si>
  <si>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</si>
  <si>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</si>
  <si>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</si>
  <si>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</si>
  <si>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</si>
  <si>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</si>
  <si>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</si>
  <si>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</si>
  <si>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</si>
  <si>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</si>
  <si>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</si>
  <si>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</si>
  <si>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</si>
  <si>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</si>
  <si>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</si>
  <si>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</si>
  <si>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</si>
  <si>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</si>
  <si>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</si>
  <si>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</si>
  <si>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</si>
  <si>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</si>
  <si>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</si>
  <si>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</si>
  <si>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</si>
  <si>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</si>
  <si>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</si>
  <si>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</si>
  <si>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</si>
  <si>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</si>
  <si>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</si>
  <si>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</si>
  <si>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</si>
  <si>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</si>
  <si>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</si>
  <si>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</si>
  <si>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</si>
  <si>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</si>
  <si>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</si>
  <si>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</si>
  <si>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</si>
  <si>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</si>
  <si>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</si>
  <si>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</si>
  <si>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</si>
  <si>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</si>
  <si>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</si>
  <si>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</si>
  <si>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</si>
  <si>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</si>
  <si>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</si>
  <si>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</si>
  <si>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</si>
  <si>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</si>
  <si>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</si>
  <si>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</si>
  <si>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</si>
  <si>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</si>
  <si>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</si>
  <si>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</si>
  <si>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</si>
  <si>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</si>
  <si>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</si>
  <si>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</si>
  <si>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</si>
  <si>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</si>
  <si>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</si>
  <si>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</si>
  <si>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</si>
  <si>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</si>
  <si>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</si>
  <si>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</si>
  <si>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</si>
  <si>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</si>
  <si>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</si>
  <si>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</si>
  <si>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</si>
  <si>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</si>
  <si>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</si>
  <si>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</si>
  <si>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</si>
  <si>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</si>
  <si>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</si>
  <si>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</si>
  <si>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</si>
  <si>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</si>
  <si>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</si>
  <si>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</si>
  <si>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</si>
  <si>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</si>
  <si>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</si>
  <si>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</si>
  <si>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</si>
  <si>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</si>
  <si>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</si>
  <si>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</si>
  <si>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</si>
  <si>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</si>
  <si>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</si>
  <si>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</si>
  <si>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</si>
  <si>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</si>
  <si>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</si>
  <si>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</si>
  <si>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</si>
  <si>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</si>
  <si>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</si>
  <si>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</si>
  <si>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</si>
  <si>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</si>
  <si>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</si>
  <si>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</si>
  <si>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</si>
  <si>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</si>
  <si>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</si>
  <si>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</si>
  <si>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</si>
  <si>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</si>
  <si>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</si>
  <si>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</si>
  <si>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</si>
  <si>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</si>
  <si>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</si>
  <si>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</si>
  <si>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</si>
  <si>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</si>
  <si>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</si>
  <si>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</si>
  <si>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</si>
  <si>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</si>
  <si>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</si>
  <si>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</si>
  <si>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</si>
  <si>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</si>
  <si>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</si>
  <si>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</si>
  <si>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</si>
  <si>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</si>
  <si>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</si>
  <si>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</si>
  <si>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</si>
  <si>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</si>
  <si>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</si>
  <si>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</si>
  <si>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</si>
  <si>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</si>
  <si>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</si>
  <si>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</si>
  <si>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</si>
  <si>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</si>
  <si>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</si>
  <si>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</si>
  <si>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</si>
  <si>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</si>
  <si>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</si>
  <si>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</si>
  <si>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</si>
  <si>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</si>
  <si>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</si>
  <si>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</si>
  <si>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</si>
  <si>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</si>
  <si>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</si>
  <si>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</si>
  <si>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</si>
  <si>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</si>
  <si>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</si>
  <si>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</si>
  <si>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</si>
  <si>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</si>
  <si>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</si>
  <si>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</si>
  <si>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</si>
  <si>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</si>
  <si>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</si>
  <si>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</si>
  <si>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</si>
  <si>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</si>
  <si>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</si>
  <si>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</si>
  <si>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</si>
  <si>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</si>
  <si>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</si>
  <si>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</si>
  <si>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</si>
  <si>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</si>
  <si>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</si>
  <si>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</si>
  <si>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</si>
  <si>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</si>
  <si>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</si>
  <si>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</si>
  <si>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</si>
  <si>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</si>
  <si>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</si>
  <si>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</si>
  <si>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</si>
  <si>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</si>
  <si>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</si>
  <si>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</si>
  <si>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</si>
  <si>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</si>
  <si>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</si>
  <si>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</si>
  <si>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</si>
  <si>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</si>
  <si>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</si>
  <si>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</si>
  <si>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</si>
  <si>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</si>
  <si>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</si>
  <si>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</si>
  <si>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</si>
  <si>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</si>
  <si>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</si>
  <si>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</si>
  <si>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</si>
  <si>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</si>
  <si>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</si>
  <si>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</si>
  <si>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</si>
  <si>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</si>
  <si>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</si>
  <si>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</si>
  <si>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</si>
  <si>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</si>
  <si>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</si>
  <si>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</si>
  <si>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</si>
  <si>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</si>
  <si>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</si>
  <si>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</si>
  <si>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</si>
  <si>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</si>
  <si>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</si>
  <si>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</si>
  <si>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</si>
  <si>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</si>
  <si>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</si>
  <si>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</si>
  <si>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</si>
  <si>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</si>
  <si>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</si>
  <si>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</si>
  <si>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</si>
  <si>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</si>
  <si>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</si>
  <si>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</si>
  <si>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</si>
  <si>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</si>
  <si>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</si>
  <si>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</si>
  <si>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</si>
  <si>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</si>
  <si>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</si>
  <si>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</si>
  <si>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</si>
  <si>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</si>
  <si>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</si>
  <si>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</si>
  <si>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</si>
  <si>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</si>
  <si>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</si>
  <si>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</si>
  <si>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</si>
  <si>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</si>
  <si>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</si>
  <si>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</si>
  <si>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</si>
  <si>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</si>
  <si>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</si>
  <si>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</si>
  <si>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</si>
  <si>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</si>
  <si>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</si>
  <si>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</si>
  <si>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</si>
  <si>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</si>
  <si>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</si>
  <si>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</si>
  <si>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</si>
  <si>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</si>
  <si>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</si>
  <si>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</si>
  <si>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</si>
  <si>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</si>
  <si>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</si>
  <si>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</si>
  <si>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</si>
  <si>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</si>
  <si>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</si>
  <si>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</si>
  <si>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</si>
  <si>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</si>
  <si>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</si>
  <si>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</si>
  <si>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</si>
  <si>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</si>
  <si>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</si>
  <si>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</si>
  <si>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</si>
  <si>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</si>
  <si>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</si>
  <si>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</si>
  <si>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</si>
  <si>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</si>
  <si>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</si>
  <si>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</si>
  <si>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</si>
  <si>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</si>
  <si>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</si>
  <si>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</si>
  <si>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</si>
  <si>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</si>
  <si>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</si>
  <si>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</si>
  <si>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</si>
  <si>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</si>
  <si>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</si>
  <si>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</si>
  <si>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</si>
  <si>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</si>
  <si>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</si>
  <si>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</si>
  <si>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</si>
  <si>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</si>
  <si>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</si>
  <si>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</si>
  <si>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</si>
  <si>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</si>
  <si>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</si>
  <si>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</si>
  <si>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</si>
  <si>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</si>
  <si>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</si>
  <si>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</si>
  <si>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</si>
  <si>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</si>
  <si>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</si>
  <si>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</si>
  <si>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</si>
  <si>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</si>
  <si>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</si>
  <si>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</si>
  <si>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</si>
  <si>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</si>
  <si>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</si>
  <si>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</si>
  <si>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</si>
  <si>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</si>
  <si>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</si>
  <si>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</si>
  <si>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</si>
  <si>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</si>
  <si>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</si>
  <si>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</si>
  <si>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</si>
  <si>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</si>
  <si>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</si>
  <si>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</si>
  <si>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</si>
  <si>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</si>
  <si>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</si>
  <si>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</si>
  <si>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</si>
  <si>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</si>
  <si>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</si>
  <si>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</si>
  <si>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</si>
  <si>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</si>
  <si>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</si>
  <si>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</si>
  <si>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</si>
  <si>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</si>
  <si>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</si>
  <si>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</si>
  <si>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</si>
  <si>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</si>
  <si>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</si>
  <si>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</si>
  <si>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</si>
  <si>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</si>
  <si>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</si>
  <si>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</si>
  <si>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</si>
  <si>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</si>
  <si>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</si>
  <si>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</si>
  <si>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</si>
  <si>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</si>
  <si>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</si>
  <si>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</si>
  <si>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</si>
  <si>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</si>
  <si>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</si>
  <si>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</si>
  <si>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</si>
  <si>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</si>
  <si>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</si>
  <si>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</si>
  <si>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</si>
  <si>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</si>
  <si>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</si>
  <si>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</si>
  <si>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</si>
  <si>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</si>
  <si>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</si>
  <si>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</si>
  <si>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</si>
  <si>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</si>
  <si>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</si>
  <si>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</si>
  <si>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</si>
  <si>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</si>
  <si>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</si>
  <si>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</si>
  <si>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</si>
  <si>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</si>
  <si>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</si>
  <si>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</si>
  <si>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</si>
  <si>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</si>
  <si>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</si>
  <si>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</si>
  <si>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</si>
  <si>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</si>
  <si>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</si>
  <si>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</si>
  <si>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</si>
  <si>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</si>
  <si>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</si>
  <si>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</si>
  <si>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</si>
  <si>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</si>
  <si>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</si>
  <si>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</si>
  <si>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</si>
  <si>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</si>
  <si>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</si>
  <si>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</si>
  <si>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</si>
  <si>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</si>
  <si>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</si>
  <si>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</si>
  <si>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</si>
  <si>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</si>
  <si>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</si>
  <si>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</si>
  <si>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</si>
  <si>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</si>
  <si>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</si>
  <si>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</si>
  <si>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</si>
  <si>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</si>
  <si>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</si>
  <si>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</si>
  <si>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</si>
  <si>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</si>
  <si>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</si>
  <si>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</si>
  <si>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</si>
  <si>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</si>
  <si>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</si>
  <si>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</si>
  <si>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</si>
  <si>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</si>
  <si>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</si>
  <si>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</si>
  <si>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</si>
  <si>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</si>
  <si>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</si>
  <si>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</si>
  <si>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</si>
  <si>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</si>
  <si>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</si>
  <si>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</si>
  <si>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</si>
  <si>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</si>
  <si>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</si>
  <si>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</si>
  <si>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</si>
  <si>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</si>
  <si>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</si>
  <si>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</si>
  <si>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</si>
  <si>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</si>
  <si>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</si>
  <si>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</si>
  <si>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</si>
  <si>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</si>
  <si>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</si>
  <si>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</si>
  <si>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</si>
  <si>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</si>
  <si>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</si>
  <si>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</si>
  <si>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</si>
  <si>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</si>
  <si>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</si>
  <si>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</si>
  <si>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</si>
  <si>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</si>
  <si>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</si>
  <si>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</si>
  <si>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</si>
  <si>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</si>
  <si>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</si>
  <si>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</si>
  <si>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</si>
  <si>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</si>
  <si>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</si>
  <si>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</si>
  <si>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</si>
  <si>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</si>
  <si>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</si>
  <si>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</si>
  <si>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</si>
  <si>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</si>
  <si>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</si>
  <si>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</si>
  <si>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</si>
  <si>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</si>
  <si>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</si>
  <si>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</si>
  <si>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</si>
  <si>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</si>
  <si>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</si>
  <si>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</si>
  <si>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</si>
  <si>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</si>
  <si>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</si>
  <si>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</si>
  <si>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</si>
  <si>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</si>
  <si>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</si>
  <si>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</si>
  <si>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</si>
  <si>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</si>
  <si>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</si>
  <si>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</si>
  <si>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</si>
  <si>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</si>
  <si>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</si>
  <si>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</si>
  <si>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</si>
  <si>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</si>
  <si>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</si>
  <si>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</si>
  <si>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</si>
  <si>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</si>
  <si>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</si>
  <si>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</si>
  <si>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</si>
  <si>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</si>
  <si>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</si>
  <si>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</si>
  <si>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</si>
  <si>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</si>
  <si>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</si>
  <si>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</si>
  <si>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</si>
  <si>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</si>
  <si>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</si>
  <si>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</si>
  <si>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</si>
  <si>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</si>
  <si>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</si>
  <si>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</si>
  <si>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</si>
  <si>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</si>
  <si>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</si>
  <si>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</si>
  <si>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</si>
  <si>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</si>
  <si>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</si>
  <si>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</si>
  <si>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</si>
  <si>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</si>
  <si>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</si>
  <si>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</si>
  <si>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</si>
  <si>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</si>
  <si>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</si>
  <si>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</si>
  <si>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</si>
  <si>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</si>
  <si>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</si>
  <si>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</si>
  <si>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</si>
  <si>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</si>
  <si>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</si>
  <si>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</si>
  <si>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</si>
  <si>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</si>
  <si>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</si>
  <si>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</si>
  <si>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</si>
  <si>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</si>
  <si>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</si>
  <si>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</si>
  <si>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</si>
  <si>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</si>
  <si>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</si>
  <si>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</si>
  <si>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</si>
  <si>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</si>
  <si>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</si>
  <si>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</si>
  <si>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</si>
  <si>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</si>
  <si>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</si>
  <si>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</si>
  <si>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</si>
  <si>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</si>
  <si>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</si>
  <si>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</si>
  <si>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</si>
  <si>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</si>
  <si>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</si>
  <si>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</si>
  <si>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</si>
  <si>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</si>
  <si>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</si>
  <si>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</si>
  <si>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</si>
  <si>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</si>
  <si>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</si>
  <si>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</si>
  <si>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</si>
  <si>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</si>
  <si>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</si>
  <si>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</si>
  <si>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</si>
  <si>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</si>
  <si>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</si>
  <si>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</si>
  <si>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</si>
  <si>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</si>
  <si>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</si>
  <si>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</si>
  <si>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</si>
  <si>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</si>
  <si>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</si>
  <si>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</si>
  <si>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</si>
  <si>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</si>
  <si>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</si>
  <si>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</si>
  <si>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</si>
  <si>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</si>
  <si>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</si>
  <si>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</si>
  <si>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</si>
  <si>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</si>
  <si>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</si>
  <si>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</si>
  <si>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</si>
  <si>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</si>
  <si>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</si>
  <si>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</si>
  <si>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</si>
  <si>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</si>
  <si>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</si>
  <si>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</si>
  <si>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</si>
  <si>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</si>
  <si>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</si>
  <si>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</si>
  <si>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</si>
  <si>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</si>
  <si>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</si>
  <si>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</si>
  <si>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</si>
  <si>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</si>
  <si>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</si>
  <si>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</si>
  <si>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</si>
  <si>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</si>
  <si>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</si>
  <si>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</si>
  <si>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</si>
  <si>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</si>
  <si>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</si>
  <si>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</si>
  <si>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</si>
  <si>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</si>
  <si>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</si>
  <si>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</si>
  <si>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</si>
  <si>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</si>
  <si>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</si>
  <si>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</si>
  <si>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</si>
  <si>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</si>
  <si>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</si>
  <si>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</si>
  <si>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</si>
  <si>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</si>
  <si>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</si>
  <si>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</si>
  <si>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</si>
  <si>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</si>
  <si>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</si>
  <si>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</si>
  <si>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</si>
  <si>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</si>
  <si>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</si>
  <si>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</si>
  <si>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</si>
  <si>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</si>
  <si>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</si>
  <si>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</si>
  <si>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</si>
  <si>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</si>
  <si>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</si>
  <si>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</si>
  <si>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</si>
  <si>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</si>
  <si>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</si>
  <si>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</si>
  <si>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</si>
  <si>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</si>
  <si>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</si>
  <si>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</si>
  <si>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</si>
  <si>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</si>
  <si>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</si>
  <si>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</si>
  <si>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</si>
  <si>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</si>
  <si>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</si>
  <si>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</si>
  <si>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</si>
  <si>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</si>
  <si>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</si>
  <si>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</si>
  <si>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</si>
  <si>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</si>
  <si>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</si>
  <si>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</si>
  <si>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</si>
  <si>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</si>
  <si>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</si>
  <si>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</si>
  <si>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</si>
  <si>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</si>
  <si>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</si>
  <si>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</si>
  <si>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</si>
  <si>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</si>
  <si>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</si>
  <si>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</si>
  <si>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</si>
  <si>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</si>
  <si>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</si>
  <si>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</si>
  <si>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</si>
  <si>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</si>
  <si>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</si>
  <si>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</si>
  <si>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</si>
  <si>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</si>
  <si>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</si>
  <si>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</si>
  <si>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</si>
  <si>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</si>
  <si>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</si>
  <si>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</si>
  <si>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</si>
  <si>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</si>
  <si>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</si>
  <si>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</si>
  <si>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</si>
  <si>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</si>
  <si>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</si>
  <si>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</si>
  <si>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</si>
  <si>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</si>
  <si>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</si>
  <si>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</si>
  <si>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</si>
  <si>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</si>
  <si>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</si>
  <si>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</si>
  <si>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</si>
  <si>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</si>
  <si>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</si>
  <si>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</si>
  <si>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</si>
  <si>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</si>
  <si>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</si>
  <si>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</si>
  <si>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</si>
  <si>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</si>
  <si>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</si>
  <si>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</si>
  <si>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</si>
  <si>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</si>
  <si>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</si>
  <si>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</si>
  <si>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</si>
  <si>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</si>
  <si>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</si>
  <si>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</si>
  <si>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</si>
  <si>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</si>
  <si>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</si>
  <si>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</si>
  <si>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</si>
  <si>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</si>
  <si>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</si>
  <si>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</si>
  <si>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</si>
  <si>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</si>
  <si>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</si>
  <si>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</si>
  <si>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</si>
  <si>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</si>
  <si>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</si>
  <si>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</si>
  <si>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</si>
  <si>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</si>
  <si>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</si>
  <si>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</si>
  <si>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</si>
  <si>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</si>
  <si>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</si>
  <si>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</si>
  <si>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</si>
  <si>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</si>
  <si>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</si>
  <si>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</si>
  <si>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</si>
  <si>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</si>
  <si>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</si>
  <si>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</si>
  <si>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</si>
  <si>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</si>
  <si>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</si>
  <si>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</si>
  <si>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</si>
  <si>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</si>
  <si>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</si>
  <si>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</si>
  <si>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</si>
  <si>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</si>
  <si>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</si>
  <si>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</si>
  <si>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</si>
  <si>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</si>
  <si>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</si>
  <si>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</si>
  <si>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</si>
  <si>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</si>
  <si>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</si>
  <si>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</si>
  <si>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</si>
  <si>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</si>
  <si>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</si>
  <si>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</si>
  <si>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</si>
  <si>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</si>
  <si>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</si>
  <si>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</si>
  <si>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</si>
  <si>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</si>
  <si>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</si>
  <si>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</si>
  <si>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</si>
  <si>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</si>
  <si>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</si>
  <si>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</si>
  <si>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</si>
  <si>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</si>
  <si>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</si>
  <si>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</si>
  <si>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</si>
  <si>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</si>
  <si>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</si>
  <si>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</si>
  <si>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</si>
  <si>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</si>
  <si>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</si>
  <si>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</si>
  <si>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</si>
  <si>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</si>
  <si>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</si>
  <si>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</si>
  <si>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</si>
  <si>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</si>
  <si>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</si>
  <si>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</si>
  <si>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</si>
  <si>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</si>
  <si>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</si>
  <si>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</si>
  <si>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</si>
  <si>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</si>
  <si>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</si>
  <si>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</si>
  <si>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</si>
  <si>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</si>
  <si>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</si>
  <si>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</si>
  <si>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</si>
  <si>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</si>
  <si>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</si>
  <si>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</si>
  <si>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</si>
  <si>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</si>
  <si>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</si>
  <si>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</si>
  <si>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</si>
  <si>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</si>
  <si>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</si>
  <si>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</si>
  <si>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</si>
  <si>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</si>
  <si>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</si>
  <si>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</si>
  <si>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</si>
  <si>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</si>
  <si>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</si>
  <si>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</si>
  <si>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</si>
  <si>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</si>
  <si>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</si>
  <si>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</si>
  <si>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</si>
  <si>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</si>
  <si>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</si>
  <si>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</si>
  <si>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</si>
  <si>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</si>
  <si>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</si>
  <si>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</si>
  <si>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</si>
  <si>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</si>
  <si>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</si>
  <si>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</si>
  <si>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</si>
  <si>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</si>
  <si>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</si>
  <si>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</si>
  <si>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</si>
  <si>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</si>
  <si>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</si>
  <si>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</si>
  <si>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</si>
  <si>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</si>
  <si>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</si>
  <si>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</si>
  <si>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</si>
  <si>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</si>
  <si>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</si>
  <si>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</si>
  <si>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</si>
  <si>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</si>
  <si>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</si>
  <si>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</si>
  <si>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</si>
  <si>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</si>
  <si>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</si>
  <si>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</si>
  <si>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</si>
  <si>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</si>
  <si>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</si>
  <si>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</si>
  <si>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</si>
  <si>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</si>
  <si>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</si>
  <si>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</si>
  <si>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</si>
  <si>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</si>
  <si>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</si>
  <si>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</si>
  <si>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</si>
  <si>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</si>
  <si>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</si>
  <si>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</si>
  <si>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</si>
  <si>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</si>
  <si>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</si>
  <si>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</si>
  <si>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</si>
  <si>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</si>
  <si>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</si>
  <si>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</si>
  <si>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</si>
  <si>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</si>
  <si>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</si>
  <si>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</si>
  <si>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</si>
  <si>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</si>
  <si>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</si>
  <si>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</si>
  <si>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</si>
  <si>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</si>
  <si>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</si>
  <si>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</si>
  <si>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</si>
  <si>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</si>
  <si>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</si>
  <si>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</si>
  <si>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</si>
  <si>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</si>
  <si>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</si>
  <si>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</si>
  <si>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</si>
  <si>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</si>
  <si>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</si>
  <si>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</si>
  <si>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</si>
  <si>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</si>
  <si>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</si>
  <si>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</si>
  <si>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</si>
  <si>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</si>
  <si>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</si>
  <si>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</si>
  <si>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</si>
  <si>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</si>
  <si>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</si>
  <si>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</si>
  <si>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</si>
  <si>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</si>
  <si>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</si>
  <si>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</si>
  <si>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</si>
  <si>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</si>
  <si>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</si>
  <si>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</si>
  <si>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</si>
  <si>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</si>
  <si>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</si>
  <si>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</si>
  <si>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</si>
  <si>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</si>
  <si>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</si>
  <si>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</si>
  <si>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</si>
  <si>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</si>
  <si>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</si>
  <si>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</si>
  <si>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</si>
  <si>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</si>
  <si>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</si>
  <si>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</si>
  <si>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</si>
  <si>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</si>
  <si>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</si>
  <si>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</si>
  <si>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</si>
  <si>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</si>
  <si>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</si>
  <si>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</si>
  <si>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</si>
  <si>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</si>
  <si>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</si>
  <si>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</si>
  <si>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</si>
  <si>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</si>
  <si>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</si>
  <si>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</si>
  <si>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</si>
  <si>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</si>
  <si>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</si>
  <si>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</si>
  <si>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</si>
  <si>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</si>
  <si>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</si>
  <si>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</si>
  <si>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</si>
  <si>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</si>
  <si>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</si>
  <si>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</si>
  <si>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</si>
  <si>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</si>
  <si>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</si>
  <si>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</si>
  <si>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</si>
  <si>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</si>
  <si>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</si>
  <si>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</si>
  <si>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</si>
  <si>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</si>
  <si>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</si>
  <si>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</si>
  <si>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</si>
  <si>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</si>
  <si>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</si>
  <si>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</si>
  <si>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</si>
  <si>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</si>
  <si>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</si>
  <si>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</si>
  <si>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</si>
  <si>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</si>
  <si>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</si>
  <si>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</si>
  <si>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</si>
  <si>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</si>
  <si>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</si>
  <si>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</si>
  <si>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</si>
  <si>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</si>
  <si>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</si>
  <si>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</si>
  <si>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</si>
  <si>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</si>
  <si>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</si>
  <si>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</si>
  <si>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</si>
  <si>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</si>
  <si>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</si>
  <si>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</si>
  <si>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</si>
  <si>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</si>
  <si>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</si>
  <si>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</si>
  <si>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</si>
  <si>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</si>
  <si>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</si>
  <si>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</si>
  <si>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</si>
  <si>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</si>
  <si>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</si>
  <si>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</si>
  <si>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</si>
  <si>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</si>
  <si>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</si>
  <si>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</si>
  <si>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</si>
  <si>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</si>
  <si>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</si>
  <si>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</si>
  <si>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</si>
  <si>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</si>
  <si>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</si>
  <si>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</si>
  <si>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</si>
  <si>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</si>
  <si>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</si>
  <si>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</si>
  <si>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</si>
  <si>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</si>
  <si>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</si>
  <si>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</si>
  <si>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</si>
  <si>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</si>
  <si>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</si>
  <si>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</si>
  <si>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</si>
  <si>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</si>
  <si>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</si>
  <si>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</si>
  <si>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</si>
  <si>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</si>
  <si>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</si>
  <si>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</si>
  <si>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</si>
  <si>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</si>
  <si>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</si>
  <si>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</si>
  <si>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</si>
  <si>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</si>
  <si>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</si>
  <si>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</si>
  <si>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</si>
  <si>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</si>
  <si>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</si>
  <si>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</si>
  <si>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</si>
  <si>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</si>
  <si>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</si>
  <si>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</si>
  <si>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</si>
  <si>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</si>
  <si>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</si>
  <si>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</si>
  <si>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</si>
  <si>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</si>
  <si>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</si>
  <si>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</si>
  <si>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</si>
  <si>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</si>
  <si>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</si>
  <si>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</si>
  <si>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</si>
  <si>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</si>
  <si>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</si>
  <si>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</si>
  <si>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</si>
  <si>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</si>
  <si>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</si>
  <si>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</si>
  <si>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</si>
  <si>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</si>
  <si>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</si>
  <si>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</si>
  <si>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</si>
  <si>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</si>
  <si>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</si>
  <si>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</si>
  <si>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</si>
  <si>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</si>
  <si>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</si>
  <si>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</si>
  <si>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</si>
  <si>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</si>
  <si>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</si>
  <si>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</si>
  <si>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</si>
  <si>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</si>
  <si>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</si>
  <si>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</si>
  <si>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</si>
  <si>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</si>
  <si>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</si>
  <si>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</si>
  <si>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</si>
  <si>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</si>
  <si>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</si>
  <si>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</si>
  <si>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</si>
  <si>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</si>
  <si>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</si>
  <si>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</si>
  <si>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</si>
  <si>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</si>
  <si>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</si>
  <si>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</si>
  <si>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</si>
  <si>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</si>
  <si>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</si>
  <si>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</si>
  <si>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</si>
  <si>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</si>
  <si>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</si>
  <si>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</si>
  <si>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</si>
  <si>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</si>
  <si>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</si>
  <si>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</si>
  <si>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</si>
  <si>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</si>
  <si>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</si>
  <si>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</si>
  <si>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</si>
  <si>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</si>
  <si>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</si>
  <si>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</si>
  <si>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</si>
  <si>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</si>
  <si>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</si>
  <si>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</si>
  <si>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</si>
  <si>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</si>
  <si>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</si>
  <si>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</si>
  <si>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</si>
  <si>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</si>
  <si>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</si>
  <si>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</si>
  <si>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</si>
  <si>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</si>
  <si>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</si>
  <si>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</si>
  <si>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</si>
  <si>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</si>
  <si>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</si>
  <si>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</si>
  <si>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</si>
  <si>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</si>
  <si>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</si>
  <si>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</si>
  <si>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</si>
  <si>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</si>
  <si>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</si>
  <si>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</si>
  <si>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</si>
  <si>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</si>
  <si>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</si>
  <si>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</si>
  <si>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</si>
  <si>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</si>
  <si>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</si>
  <si>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</si>
  <si>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</si>
  <si>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</si>
  <si>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</si>
  <si>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</si>
  <si>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</si>
  <si>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</si>
  <si>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</si>
  <si>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</si>
  <si>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</si>
  <si>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</si>
  <si>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</si>
  <si>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</si>
  <si>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</si>
  <si>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</si>
  <si>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</si>
  <si>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</si>
  <si>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</si>
  <si>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</si>
  <si>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</si>
  <si>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</si>
  <si>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</si>
  <si>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</si>
  <si>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</si>
  <si>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</si>
  <si>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</si>
  <si>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</si>
  <si>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</si>
  <si>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</si>
  <si>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</si>
  <si>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</si>
  <si>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</si>
  <si>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</si>
  <si>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</si>
  <si>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</si>
  <si>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</si>
  <si>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</si>
  <si>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</si>
  <si>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</si>
  <si>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</si>
  <si>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</si>
  <si>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</si>
  <si>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</si>
  <si>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</si>
  <si>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</si>
  <si>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</si>
  <si>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</si>
  <si>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</si>
  <si>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</si>
  <si>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</si>
  <si>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</si>
  <si>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</si>
  <si>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</si>
  <si>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</si>
  <si>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</si>
  <si>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</si>
  <si>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</si>
  <si>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</si>
  <si>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</si>
  <si>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</si>
  <si>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</si>
  <si>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</si>
  <si>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</si>
  <si>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</si>
  <si>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</si>
  <si>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</si>
  <si>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</si>
  <si>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</si>
  <si>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</si>
  <si>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</si>
  <si>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</si>
  <si>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</si>
  <si>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</si>
  <si>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</si>
  <si>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</si>
  <si>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</si>
  <si>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</si>
  <si>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</si>
  <si>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</si>
  <si>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</si>
  <si>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</si>
  <si>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</si>
  <si>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</si>
  <si>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</si>
  <si>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</si>
  <si>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</si>
  <si>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</si>
  <si>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</si>
  <si>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</si>
  <si>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</si>
  <si>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</si>
  <si>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</si>
  <si>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</si>
  <si>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</si>
  <si>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</si>
  <si>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</si>
  <si>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</si>
  <si>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</si>
  <si>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</si>
  <si>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</si>
  <si>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</si>
  <si>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</si>
  <si>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</si>
  <si>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</si>
  <si>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</si>
  <si>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</si>
  <si>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</si>
  <si>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</si>
  <si>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</si>
  <si>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</si>
  <si>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</si>
  <si>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</si>
  <si>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</si>
  <si>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</si>
  <si>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</si>
  <si>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</si>
  <si>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</si>
  <si>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</si>
  <si>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</si>
  <si>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</si>
  <si>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</si>
  <si>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</si>
  <si>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</si>
  <si>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</si>
  <si>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</si>
  <si>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</si>
  <si>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</si>
  <si>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</si>
  <si>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</si>
  <si>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</si>
  <si>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</si>
  <si>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</si>
  <si>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</si>
  <si>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</si>
  <si>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</si>
  <si>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</si>
  <si>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</si>
  <si>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</si>
  <si>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</si>
  <si>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</si>
  <si>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</si>
  <si>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</si>
  <si>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</si>
  <si>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</si>
  <si>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</si>
  <si>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</si>
  <si>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</si>
  <si>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</si>
  <si>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</si>
  <si>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</si>
  <si>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</si>
  <si>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</si>
  <si>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</si>
  <si>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</si>
  <si>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</si>
  <si>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</si>
  <si>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</si>
  <si>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</si>
  <si>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</si>
  <si>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</si>
  <si>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</si>
  <si>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</si>
  <si>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</si>
  <si>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</si>
  <si>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</si>
  <si>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</si>
  <si>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</si>
  <si>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</si>
  <si>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</si>
  <si>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</si>
  <si>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</si>
  <si>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</si>
  <si>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</si>
  <si>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</si>
  <si>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</si>
  <si>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</si>
  <si>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</si>
  <si>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</si>
  <si>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</si>
  <si>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</si>
  <si>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</si>
  <si>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</si>
  <si>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</si>
  <si>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</si>
  <si>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</si>
  <si>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</si>
  <si>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</si>
  <si>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</si>
  <si>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</si>
  <si>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</si>
  <si>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</si>
  <si>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</si>
  <si>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</si>
  <si>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</si>
  <si>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</si>
  <si>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</si>
  <si>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</si>
  <si>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</si>
  <si>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</si>
  <si>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</si>
  <si>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</si>
  <si>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</si>
  <si>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</si>
  <si>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</si>
  <si>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</si>
  <si>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</si>
  <si>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</si>
  <si>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</si>
  <si>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</si>
  <si>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</si>
  <si>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</si>
  <si>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</si>
  <si>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</si>
  <si>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</si>
  <si>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</si>
  <si>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</si>
  <si>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</si>
  <si>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</si>
  <si>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</si>
  <si>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</si>
  <si>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</si>
  <si>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</si>
  <si>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</si>
  <si>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</si>
  <si>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</si>
  <si>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</si>
  <si>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</si>
  <si>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</si>
  <si>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</si>
  <si>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</si>
  <si>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</si>
  <si>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</si>
  <si>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</si>
  <si>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</si>
  <si>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</si>
  <si>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</si>
  <si>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</si>
  <si>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</si>
  <si>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</si>
  <si>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</si>
  <si>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</si>
  <si>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</si>
  <si>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</si>
  <si>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</si>
  <si>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</si>
  <si>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</si>
  <si>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</si>
  <si>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</si>
  <si>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</si>
  <si>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</si>
  <si>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</si>
  <si>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</si>
  <si>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</si>
  <si>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</si>
  <si>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</si>
  <si>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</si>
  <si>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</si>
  <si>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</si>
  <si>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</si>
  <si>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</si>
  <si>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</si>
  <si>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</si>
  <si>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</si>
  <si>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</si>
  <si>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</si>
  <si>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</si>
  <si>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</si>
  <si>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</si>
  <si>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</si>
  <si>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</si>
  <si>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</si>
  <si>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</si>
  <si>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</si>
  <si>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</si>
  <si>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</si>
  <si>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</si>
  <si>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</si>
  <si>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</si>
  <si>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</si>
  <si>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</si>
  <si>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</si>
  <si>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</si>
  <si>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</si>
  <si>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</si>
  <si>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</si>
  <si>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</si>
  <si>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</si>
  <si>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</si>
  <si>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</si>
  <si>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</si>
  <si>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</si>
  <si>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</si>
  <si>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</si>
  <si>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</si>
  <si>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</si>
  <si>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</si>
  <si>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</si>
  <si>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</si>
  <si>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</si>
  <si>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</si>
  <si>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</si>
  <si>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</si>
  <si>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</si>
  <si>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</si>
  <si>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</si>
  <si>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</si>
  <si>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</si>
  <si>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</si>
  <si>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</si>
  <si>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</si>
  <si>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</si>
  <si>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</si>
  <si>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</si>
  <si>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</si>
  <si>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</si>
  <si>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</si>
  <si>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</si>
  <si>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</si>
  <si>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</si>
  <si>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</si>
  <si>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</si>
  <si>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</si>
  <si>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</si>
  <si>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</si>
  <si>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</si>
  <si>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</si>
  <si>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</si>
  <si>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</si>
  <si>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</si>
  <si>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</si>
  <si>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</si>
  <si>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</si>
  <si>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</si>
  <si>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</si>
  <si>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</si>
  <si>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</si>
  <si>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</si>
  <si>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</si>
  <si>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</si>
  <si>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</si>
  <si>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</si>
  <si>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</si>
  <si>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</si>
  <si>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</si>
  <si>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</si>
  <si>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</si>
  <si>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</si>
  <si>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</si>
  <si>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</si>
  <si>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</si>
  <si>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</si>
  <si>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</si>
  <si>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</si>
  <si>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</si>
  <si>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</si>
  <si>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</si>
  <si>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</si>
  <si>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</si>
  <si>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</si>
  <si>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</si>
  <si>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</si>
  <si>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</si>
  <si>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</si>
  <si>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</si>
  <si>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</si>
  <si>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</si>
  <si>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</si>
  <si>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</si>
  <si>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</si>
  <si>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</si>
  <si>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</si>
  <si>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</si>
  <si>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</si>
  <si>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</si>
  <si>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</si>
  <si>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</si>
  <si>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</si>
  <si>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</si>
  <si>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</si>
  <si>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</si>
  <si>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</si>
  <si>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</si>
  <si>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</si>
  <si>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</si>
  <si>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</si>
  <si>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</si>
  <si>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</si>
  <si>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</si>
  <si>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</si>
  <si>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</si>
  <si>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</si>
  <si>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</si>
  <si>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</si>
  <si>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</si>
  <si>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</si>
  <si>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</si>
  <si>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</si>
  <si>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</si>
  <si>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</si>
  <si>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</si>
  <si>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</si>
  <si>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</si>
  <si>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</si>
  <si>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</si>
  <si>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</si>
  <si>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</si>
  <si>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</si>
  <si>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</si>
  <si>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</si>
  <si>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</si>
  <si>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</si>
  <si>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</si>
  <si>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</si>
  <si>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</si>
  <si>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</si>
  <si>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</si>
  <si>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</si>
  <si>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</si>
  <si>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</si>
  <si>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</si>
  <si>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</si>
  <si>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</si>
  <si>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</si>
  <si>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</si>
  <si>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</si>
  <si>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</si>
  <si>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</si>
  <si>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</si>
  <si>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</si>
  <si>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</si>
  <si>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</si>
  <si>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</si>
  <si>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</si>
  <si>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</si>
  <si>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</si>
  <si>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</si>
  <si>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</si>
  <si>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</si>
  <si>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</si>
  <si>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</si>
  <si>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</si>
  <si>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</si>
  <si>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</si>
  <si>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</si>
  <si>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</si>
  <si>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</si>
  <si>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</si>
  <si>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</si>
  <si>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</si>
  <si>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</si>
  <si>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</si>
  <si>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</si>
  <si>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</si>
  <si>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</si>
  <si>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</si>
  <si>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</si>
  <si>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</si>
  <si>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</si>
  <si>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</si>
  <si>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</si>
  <si>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</si>
  <si>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</si>
  <si>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</si>
  <si>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</si>
  <si>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</si>
  <si>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</si>
  <si>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</si>
  <si>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</si>
  <si>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</si>
  <si>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</si>
  <si>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</si>
  <si>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</si>
  <si>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</si>
  <si>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</si>
  <si>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</si>
  <si>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</si>
  <si>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</si>
  <si>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</si>
  <si>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</si>
  <si>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</si>
  <si>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</si>
  <si>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</si>
  <si>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</si>
  <si>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</si>
  <si>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</si>
  <si>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</si>
  <si>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</si>
  <si>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</si>
  <si>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</si>
  <si>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</si>
  <si>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</si>
  <si>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</si>
  <si>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</si>
  <si>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</si>
  <si>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</si>
  <si>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</si>
  <si>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</si>
  <si>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</si>
  <si>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</si>
  <si>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</si>
  <si>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</si>
  <si>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</si>
  <si>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</si>
  <si>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</si>
  <si>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</si>
  <si>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</si>
  <si>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</si>
  <si>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</si>
  <si>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</si>
  <si>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</si>
  <si>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</si>
  <si>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</si>
  <si>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</si>
  <si>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</si>
  <si>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</si>
  <si>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</si>
  <si>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</si>
  <si>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</si>
  <si>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</si>
  <si>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</si>
  <si>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</si>
  <si>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</si>
  <si>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</si>
  <si>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</si>
  <si>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</si>
  <si>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</si>
  <si>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</si>
  <si>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</si>
  <si>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</si>
  <si>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</si>
  <si>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</si>
  <si>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</si>
  <si>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</si>
  <si>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</si>
  <si>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</si>
  <si>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</si>
  <si>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</si>
  <si>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</si>
  <si>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</si>
  <si>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</si>
  <si>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</si>
  <si>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</si>
  <si>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</si>
  <si>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</si>
  <si>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</si>
  <si>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</si>
  <si>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</si>
  <si>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</si>
  <si>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</si>
  <si>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</si>
  <si>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</si>
  <si>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</si>
  <si>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</si>
  <si>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</si>
  <si>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</si>
  <si>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</si>
  <si>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</si>
  <si>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</si>
  <si>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</si>
  <si>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</si>
  <si>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</si>
  <si>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</si>
  <si>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</si>
  <si>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</si>
  <si>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</si>
  <si>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</si>
  <si>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</si>
  <si>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</si>
  <si>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</si>
  <si>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</si>
  <si>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</si>
  <si>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</si>
  <si>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</si>
  <si>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</si>
  <si>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</si>
  <si>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</si>
  <si>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</si>
  <si>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</si>
  <si>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</si>
  <si>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</si>
  <si>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</si>
  <si>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</si>
  <si>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</si>
  <si>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</si>
  <si>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</si>
  <si>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</si>
  <si>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</si>
  <si>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</si>
  <si>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</si>
  <si>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</si>
  <si>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</si>
  <si>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</si>
  <si>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</si>
  <si>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</si>
  <si>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</si>
  <si>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</si>
  <si>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</si>
  <si>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</si>
  <si>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</si>
  <si>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</si>
  <si>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</si>
  <si>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</si>
  <si>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</si>
  <si>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</si>
  <si>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</si>
  <si>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</si>
  <si>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</si>
  <si>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</si>
  <si>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</si>
  <si>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</si>
  <si>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</si>
  <si>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</si>
  <si>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</si>
  <si>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</si>
  <si>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</si>
  <si>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</si>
  <si>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</si>
  <si>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</si>
  <si>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</si>
  <si>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</si>
  <si>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</si>
  <si>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</si>
  <si>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</si>
  <si>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</si>
  <si>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</si>
  <si>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</si>
  <si>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</si>
  <si>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</si>
  <si>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</si>
  <si>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</si>
  <si>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</si>
  <si>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</si>
  <si>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</si>
  <si>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</si>
  <si>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</si>
  <si>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</si>
  <si>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</si>
  <si>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</si>
  <si>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</si>
  <si>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</si>
  <si>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</si>
  <si>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</si>
  <si>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</si>
  <si>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</si>
  <si>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</si>
  <si>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</si>
  <si>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</si>
  <si>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</si>
  <si>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</si>
  <si>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</si>
  <si>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</si>
  <si>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</si>
  <si>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</si>
  <si>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</si>
  <si>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</si>
  <si>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</si>
  <si>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</si>
  <si>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</si>
  <si>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</si>
  <si>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</si>
  <si>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</si>
  <si>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</si>
  <si>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</si>
  <si>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</si>
  <si>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</si>
  <si>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</si>
  <si>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</si>
  <si>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</si>
  <si>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</si>
  <si>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</si>
  <si>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</si>
  <si>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</si>
  <si>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</si>
  <si>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</si>
  <si>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</si>
  <si>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</si>
  <si>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</si>
  <si>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</si>
  <si>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</si>
  <si>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</si>
  <si>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</si>
  <si>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</si>
  <si>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</si>
  <si>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</si>
  <si>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</si>
  <si>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</si>
  <si>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</si>
  <si>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</si>
  <si>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</si>
  <si>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</si>
  <si>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</si>
  <si>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</si>
  <si>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</si>
  <si>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</si>
  <si>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</si>
  <si>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</si>
  <si>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</si>
  <si>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</si>
  <si>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</si>
  <si>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</si>
  <si>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</si>
  <si>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</si>
  <si>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</si>
  <si>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</si>
  <si>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</si>
  <si>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</si>
  <si>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</si>
  <si>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</si>
  <si>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</si>
  <si>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</si>
  <si>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</si>
  <si>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</si>
  <si>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</si>
  <si>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</si>
  <si>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</si>
  <si>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</si>
  <si>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</si>
  <si>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</si>
  <si>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</si>
  <si>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</si>
  <si>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</si>
  <si>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</si>
  <si>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</si>
  <si>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</si>
  <si>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</si>
  <si>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</si>
  <si>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</si>
  <si>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</si>
  <si>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</si>
  <si>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</si>
  <si>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</si>
  <si>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</si>
  <si>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</si>
  <si>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</si>
  <si>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</si>
  <si>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</si>
  <si>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</si>
  <si>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</si>
  <si>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</si>
  <si>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</si>
  <si>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</si>
  <si>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</si>
  <si>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</si>
  <si>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</si>
  <si>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</si>
  <si>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</si>
  <si>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</si>
  <si>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</si>
  <si>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</si>
  <si>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</si>
  <si>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</si>
  <si>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</si>
  <si>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</si>
  <si>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</si>
  <si>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</si>
  <si>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</si>
  <si>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</si>
  <si>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</si>
  <si>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</si>
  <si>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</si>
  <si>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</si>
  <si>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</si>
  <si>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</si>
  <si>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</si>
  <si>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</si>
  <si>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</si>
  <si>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</si>
  <si>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</si>
  <si>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</si>
  <si>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</si>
  <si>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</si>
  <si>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</si>
  <si>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</si>
  <si>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</si>
  <si>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</si>
  <si>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</si>
  <si>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</si>
  <si>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</si>
  <si>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</si>
  <si>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</si>
  <si>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</si>
  <si>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</si>
  <si>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</si>
  <si>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</si>
  <si>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</si>
  <si>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</si>
  <si>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</si>
  <si>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</si>
  <si>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</si>
  <si>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</si>
  <si>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</si>
  <si>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</si>
  <si>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</si>
  <si>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</si>
  <si>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</si>
  <si>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</si>
  <si>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</si>
  <si>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</si>
  <si>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</si>
  <si>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</si>
  <si>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</si>
  <si>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</si>
  <si>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</si>
  <si>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</si>
  <si>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</si>
  <si>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</si>
  <si>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</si>
  <si>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</si>
  <si>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</si>
  <si>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</si>
  <si>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</si>
  <si>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</si>
  <si>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</si>
  <si>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</si>
  <si>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</si>
  <si>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</si>
  <si>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</si>
  <si>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</si>
  <si>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</si>
  <si>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</si>
  <si>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</si>
  <si>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</si>
  <si>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</si>
  <si>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</si>
  <si>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</si>
  <si>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</si>
  <si>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</si>
  <si>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</si>
  <si>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</si>
  <si>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</si>
  <si>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</si>
  <si>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</si>
  <si>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</si>
  <si>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</si>
  <si>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</si>
  <si>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</si>
  <si>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</si>
  <si>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</si>
  <si>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</si>
  <si>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</si>
  <si>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</si>
  <si>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</si>
  <si>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</si>
  <si>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</si>
  <si>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</si>
  <si>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</si>
  <si>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</si>
  <si>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</si>
  <si>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</si>
  <si>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</si>
  <si>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</si>
  <si>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</si>
  <si>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</si>
  <si>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</si>
  <si>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</si>
  <si>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</si>
  <si>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</si>
  <si>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</si>
  <si>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</si>
  <si>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</si>
  <si>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</si>
  <si>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</si>
  <si>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</si>
  <si>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</si>
  <si>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</si>
  <si>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</si>
  <si>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</si>
  <si>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</si>
  <si>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</si>
  <si>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</si>
  <si>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</si>
  <si>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</si>
  <si>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</si>
  <si>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</si>
  <si>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</si>
  <si>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</si>
  <si>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</si>
  <si>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</si>
  <si>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</si>
  <si>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</si>
  <si>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</si>
  <si>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</si>
  <si>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</si>
  <si>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</si>
  <si>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</si>
  <si>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</si>
  <si>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</si>
  <si>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</si>
  <si>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</si>
  <si>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</si>
  <si>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</si>
  <si>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</si>
  <si>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</si>
  <si>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</si>
  <si>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</si>
  <si>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</si>
  <si>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</si>
  <si>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</si>
  <si>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</si>
  <si>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</si>
  <si>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</si>
  <si>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</si>
  <si>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</si>
  <si>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</si>
  <si>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</si>
  <si>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</si>
  <si>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</si>
  <si>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</si>
  <si>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</si>
  <si>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</si>
  <si>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</si>
  <si>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</si>
  <si>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</si>
  <si>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</si>
  <si>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</si>
  <si>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</si>
  <si>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</si>
  <si>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</si>
  <si>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</si>
  <si>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</si>
  <si>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</si>
  <si>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</si>
  <si>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</si>
  <si>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</si>
  <si>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</si>
  <si>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</si>
  <si>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</si>
  <si>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</si>
  <si>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</si>
  <si>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</si>
  <si>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</si>
  <si>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</si>
  <si>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</si>
  <si>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</si>
  <si>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</si>
  <si>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</si>
  <si>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</si>
  <si>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</si>
  <si>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</si>
  <si>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</si>
  <si>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</si>
  <si>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</si>
  <si>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</si>
  <si>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</si>
  <si>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</si>
  <si>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</si>
  <si>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</si>
  <si>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</si>
  <si>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</si>
  <si>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</si>
  <si>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</si>
  <si>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</si>
  <si>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</si>
  <si>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</si>
  <si>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</si>
  <si>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</si>
  <si>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</si>
  <si>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</si>
  <si>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</si>
  <si>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</si>
  <si>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</si>
  <si>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</si>
  <si>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</si>
  <si>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</si>
  <si>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</si>
  <si>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</si>
  <si>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</si>
  <si>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</si>
  <si>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</si>
  <si>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</si>
  <si>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</si>
  <si>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</si>
  <si>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</si>
  <si>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</si>
  <si>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</si>
  <si>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</si>
  <si>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</si>
  <si>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</si>
  <si>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</si>
  <si>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</si>
  <si>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</si>
  <si>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</si>
  <si>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</si>
  <si>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</si>
  <si>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</si>
  <si>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</si>
  <si>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</si>
  <si>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</si>
  <si>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</si>
  <si>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</si>
  <si>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</si>
  <si>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</si>
  <si>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</si>
  <si>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</si>
  <si>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</si>
  <si>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</si>
  <si>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</si>
  <si>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</si>
  <si>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</si>
  <si>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</si>
  <si>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</si>
  <si>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</si>
  <si>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</si>
  <si>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</si>
  <si>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</si>
  <si>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</si>
  <si>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</si>
  <si>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</si>
  <si>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</si>
  <si>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</si>
  <si>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</si>
  <si>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</si>
  <si>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</si>
  <si>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</si>
  <si>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</si>
  <si>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</si>
  <si>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</si>
  <si>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</si>
  <si>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</si>
  <si>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</si>
  <si>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</si>
  <si>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</si>
  <si>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</si>
  <si>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</si>
  <si>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</si>
  <si>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</si>
  <si>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</si>
  <si>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</si>
  <si>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</si>
  <si>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</si>
  <si>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</si>
  <si>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</si>
  <si>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</si>
  <si>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</si>
  <si>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</si>
  <si>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</si>
  <si>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</si>
  <si>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</si>
  <si>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</si>
  <si>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</si>
  <si>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</si>
  <si>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</si>
  <si>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</si>
  <si>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</si>
  <si>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</si>
  <si>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</si>
  <si>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</si>
  <si>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</si>
  <si>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</si>
  <si>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</si>
  <si>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</si>
  <si>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</si>
  <si>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</si>
  <si>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</si>
  <si>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</si>
  <si>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</si>
  <si>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</si>
  <si>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</si>
  <si>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</si>
  <si>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</si>
  <si>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</si>
  <si>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</si>
  <si>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</si>
  <si>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</si>
  <si>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</si>
  <si>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</si>
  <si>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</si>
  <si>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</si>
  <si>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</si>
  <si>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</si>
  <si>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</si>
  <si>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</si>
  <si>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</si>
  <si>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</si>
  <si>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</si>
  <si>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</si>
  <si>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</si>
  <si>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</si>
  <si>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</si>
  <si>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</si>
  <si>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</si>
  <si>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</si>
  <si>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</si>
  <si>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</si>
  <si>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</si>
  <si>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</si>
  <si>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</si>
  <si>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</si>
  <si>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</si>
  <si>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</si>
  <si>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</si>
  <si>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</si>
  <si>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</si>
  <si>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</si>
  <si>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</si>
  <si>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</si>
  <si>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</si>
  <si>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</si>
  <si>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</si>
  <si>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</si>
  <si>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</si>
  <si>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</si>
  <si>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</si>
  <si>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</si>
  <si>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</si>
  <si>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</si>
  <si>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</si>
  <si>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</si>
  <si>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</si>
  <si>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</si>
  <si>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</si>
  <si>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</si>
  <si>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</si>
  <si>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</si>
  <si>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</si>
  <si>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</si>
  <si>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</si>
  <si>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</si>
  <si>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</si>
  <si>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</si>
  <si>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</si>
  <si>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</si>
  <si>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</si>
  <si>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</si>
  <si>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</si>
  <si>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</si>
  <si>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</si>
  <si>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</si>
  <si>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</si>
  <si>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</si>
  <si>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</si>
  <si>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</si>
  <si>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</si>
  <si>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</si>
  <si>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</si>
  <si>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</si>
  <si>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</si>
  <si>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</si>
  <si>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</si>
  <si>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</si>
  <si>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</si>
  <si>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</si>
  <si>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</si>
  <si>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</si>
  <si>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</si>
  <si>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</si>
  <si>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</si>
  <si>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</si>
  <si>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</si>
  <si>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</si>
  <si>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</si>
  <si>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</si>
  <si>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</si>
  <si>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</si>
  <si>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</si>
  <si>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</si>
  <si>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</si>
  <si>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</si>
  <si>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</si>
  <si>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</si>
  <si>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</si>
  <si>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</si>
  <si>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</si>
  <si>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</si>
  <si>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</si>
  <si>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</si>
  <si>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</si>
  <si>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</si>
  <si>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</si>
  <si>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</si>
  <si>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</si>
  <si>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</si>
  <si>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</si>
  <si>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</si>
  <si>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</si>
  <si>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</si>
  <si>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</si>
  <si>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</si>
  <si>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</si>
  <si>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</si>
  <si>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</si>
  <si>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</si>
  <si>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</si>
  <si>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</si>
  <si>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</si>
  <si>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</si>
  <si>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</si>
  <si>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</si>
  <si>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</si>
  <si>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</si>
  <si>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</si>
  <si>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</si>
  <si>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</si>
  <si>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</si>
  <si>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</si>
  <si>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</si>
  <si>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</si>
  <si>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</si>
  <si>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</si>
  <si>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</si>
  <si>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</si>
  <si>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</si>
  <si>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</si>
  <si>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</si>
  <si>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</si>
  <si>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</si>
  <si>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</si>
  <si>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</si>
  <si>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</si>
  <si>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</si>
  <si>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</si>
  <si>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</si>
  <si>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</si>
  <si>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</si>
  <si>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</si>
  <si>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</si>
  <si>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</si>
  <si>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</si>
  <si>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</si>
  <si>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</si>
  <si>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</si>
  <si>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</si>
  <si>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</si>
  <si>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</si>
  <si>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</si>
  <si>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</si>
  <si>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</si>
  <si>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</si>
  <si>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</si>
  <si>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</si>
  <si>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</si>
  <si>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</si>
  <si>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</si>
  <si>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</si>
  <si>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</si>
  <si>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</si>
  <si>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</si>
  <si>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</si>
  <si>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</si>
  <si>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</si>
  <si>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</si>
  <si>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</si>
  <si>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</si>
  <si>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</si>
  <si>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</si>
  <si>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</si>
  <si>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</si>
  <si>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</si>
  <si>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</si>
  <si>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</si>
  <si>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</si>
  <si>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</si>
  <si>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</si>
  <si>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</si>
  <si>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</si>
  <si>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</si>
  <si>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</si>
  <si>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</si>
  <si>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</si>
  <si>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</si>
  <si>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</si>
  <si>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</si>
  <si>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</si>
  <si>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</si>
  <si>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</si>
  <si>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</si>
  <si>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</si>
  <si>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</si>
  <si>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</si>
  <si>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</si>
  <si>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</si>
  <si>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</si>
  <si>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</si>
  <si>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</si>
  <si>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</si>
  <si>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</si>
  <si>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</si>
  <si>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</si>
  <si>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</si>
  <si>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</si>
  <si>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</si>
  <si>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</si>
  <si>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</si>
  <si>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</si>
  <si>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</si>
  <si>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</si>
  <si>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</si>
  <si>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</si>
  <si>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</si>
  <si>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</si>
  <si>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</si>
  <si>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</si>
  <si>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</si>
  <si>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</si>
  <si>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</si>
  <si>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</si>
  <si>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</si>
  <si>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</si>
  <si>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</si>
  <si>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</si>
  <si>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</si>
  <si>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</si>
  <si>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</si>
  <si>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</si>
  <si>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</si>
  <si>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</si>
  <si>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</si>
  <si>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</si>
  <si>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</si>
  <si>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</si>
  <si>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</si>
  <si>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</si>
  <si>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</si>
  <si>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</si>
  <si>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</si>
  <si>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</si>
  <si>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</si>
  <si>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</si>
  <si>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</si>
  <si>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</si>
  <si>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</si>
  <si>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</si>
  <si>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</si>
  <si>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</si>
  <si>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</si>
  <si>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</si>
  <si>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</si>
  <si>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</si>
  <si>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</si>
  <si>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</si>
  <si>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</si>
  <si>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</si>
  <si>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</si>
  <si>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</si>
  <si>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</si>
  <si>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</si>
  <si>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</si>
  <si>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</si>
  <si>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</si>
  <si>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</si>
  <si>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</si>
  <si>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</si>
  <si>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</si>
  <si>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</si>
  <si>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</si>
  <si>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</si>
  <si>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</si>
  <si>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</si>
  <si>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</si>
  <si>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</si>
  <si>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</si>
  <si>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</si>
  <si>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</si>
  <si>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</si>
  <si>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</si>
  <si>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</si>
  <si>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</si>
  <si>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</si>
  <si>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</si>
  <si>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</si>
  <si>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</si>
  <si>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</si>
  <si>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</si>
  <si>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</si>
  <si>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</si>
  <si>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</si>
  <si>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</si>
  <si>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</si>
  <si>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</si>
  <si>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</si>
  <si>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</si>
  <si>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</si>
  <si>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</si>
  <si>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</si>
  <si>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</si>
  <si>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</si>
  <si>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</si>
  <si>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</si>
  <si>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</si>
  <si>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</si>
  <si>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</si>
  <si>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</si>
  <si>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</si>
  <si>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</si>
  <si>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</si>
  <si>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</si>
  <si>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</si>
  <si>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</si>
  <si>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</si>
  <si>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</si>
  <si>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</si>
  <si>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</si>
  <si>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</si>
  <si>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</si>
  <si>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</si>
  <si>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</si>
  <si>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</si>
  <si>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</si>
  <si>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</si>
  <si>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</si>
  <si>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</si>
  <si>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</si>
  <si>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</si>
  <si>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</si>
  <si>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</si>
  <si>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</si>
  <si>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</si>
  <si>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</si>
  <si>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</si>
  <si>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</si>
  <si>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</si>
  <si>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</si>
  <si>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</si>
  <si>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</si>
  <si>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</si>
  <si>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</si>
  <si>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</si>
  <si>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</si>
  <si>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</si>
  <si>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</si>
  <si>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</si>
  <si>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</si>
  <si>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</si>
  <si>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</si>
  <si>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</si>
  <si>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</si>
  <si>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</si>
  <si>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</si>
  <si>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</si>
  <si>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</si>
  <si>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</si>
  <si>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</si>
  <si>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</si>
  <si>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</si>
  <si>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</si>
  <si>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</si>
  <si>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</si>
  <si>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</si>
  <si>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</si>
  <si>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</si>
  <si>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</si>
  <si>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</si>
  <si>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</si>
  <si>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</si>
  <si>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</si>
  <si>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</si>
  <si>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</si>
  <si>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</si>
  <si>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</si>
  <si>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</si>
  <si>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</si>
  <si>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</si>
  <si>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</si>
  <si>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</si>
  <si>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</si>
  <si>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</si>
  <si>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</si>
  <si>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</si>
  <si>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</si>
  <si>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</si>
  <si>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</si>
  <si>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</si>
  <si>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</si>
  <si>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</si>
  <si>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</si>
  <si>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</si>
  <si>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</si>
  <si>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</si>
  <si>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</si>
  <si>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</si>
  <si>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</si>
  <si>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</si>
  <si>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</si>
  <si>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</si>
  <si>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</si>
  <si>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</si>
  <si>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</si>
  <si>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</si>
  <si>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</si>
  <si>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</si>
  <si>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</si>
  <si>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</si>
  <si>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</si>
  <si>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</si>
  <si>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</si>
  <si>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</si>
  <si>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</si>
  <si>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</si>
  <si>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</si>
  <si>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</si>
  <si>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</si>
  <si>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</si>
  <si>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</si>
  <si>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</si>
  <si>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</si>
  <si>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</si>
  <si>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</si>
  <si>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</si>
  <si>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</si>
  <si>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</si>
  <si>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</si>
  <si>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</si>
  <si>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</si>
  <si>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</si>
  <si>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</si>
  <si>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</si>
  <si>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</si>
  <si>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</si>
  <si>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</si>
  <si>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</si>
  <si>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</si>
  <si>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</si>
  <si>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</si>
  <si>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</si>
  <si>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</si>
  <si>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</si>
  <si>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</si>
  <si>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</si>
  <si>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</si>
  <si>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</si>
  <si>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</si>
  <si>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</si>
  <si>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</si>
  <si>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</si>
  <si>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</si>
  <si>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</si>
  <si>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</si>
  <si>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</si>
  <si>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</si>
  <si>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</si>
  <si>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</si>
  <si>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</si>
  <si>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</si>
  <si>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</si>
  <si>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</si>
  <si>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</si>
  <si>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</si>
  <si>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</si>
  <si>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</si>
  <si>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</si>
  <si>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</si>
  <si>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</si>
  <si>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</si>
  <si>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</si>
  <si>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</si>
  <si>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</si>
  <si>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</si>
  <si>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</si>
  <si>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</si>
  <si>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</si>
  <si>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</si>
  <si>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</si>
  <si>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</si>
  <si>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</si>
  <si>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</si>
  <si>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</si>
  <si>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</si>
  <si>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</si>
  <si>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</si>
  <si>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</si>
  <si>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</si>
  <si>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</si>
  <si>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</si>
  <si>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</si>
  <si>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</si>
  <si>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</si>
  <si>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</si>
  <si>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</si>
  <si>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</si>
  <si>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</si>
  <si>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</si>
  <si>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</si>
  <si>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</si>
  <si>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</si>
  <si>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</si>
  <si>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</si>
  <si>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</si>
  <si>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</si>
  <si>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</si>
  <si>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</si>
  <si>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</si>
  <si>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</si>
  <si>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</si>
  <si>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</si>
  <si>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</si>
  <si>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</si>
  <si>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</si>
  <si>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</si>
  <si>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</si>
  <si>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</si>
  <si>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</si>
  <si>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</si>
  <si>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</si>
  <si>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</si>
  <si>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</si>
  <si>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</si>
  <si>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</si>
  <si>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</si>
  <si>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</si>
  <si>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</si>
  <si>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</si>
  <si>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</si>
  <si>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</si>
  <si>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</si>
  <si>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</si>
  <si>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</si>
  <si>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</si>
  <si>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</si>
  <si>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</si>
  <si>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</si>
  <si>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</si>
  <si>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</si>
  <si>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</si>
  <si>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</si>
  <si>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</si>
  <si>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</si>
  <si>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</si>
  <si>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</si>
  <si>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</si>
  <si>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</si>
  <si>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</si>
  <si>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</si>
  <si>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</si>
  <si>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</si>
  <si>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</si>
  <si>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</si>
  <si>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</si>
  <si>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</si>
  <si>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</si>
  <si>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</si>
  <si>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</si>
  <si>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</si>
  <si>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</si>
  <si>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</si>
  <si>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</si>
  <si>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</si>
  <si>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</si>
  <si>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</si>
  <si>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</si>
  <si>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</si>
  <si>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</si>
  <si>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</si>
  <si>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</si>
  <si>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</si>
  <si>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</si>
  <si>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</si>
  <si>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</si>
  <si>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</si>
  <si>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</si>
  <si>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</si>
  <si>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</si>
  <si>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</si>
  <si>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</si>
  <si>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</si>
  <si>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</si>
  <si>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</si>
  <si>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</si>
  <si>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</si>
  <si>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</si>
  <si>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</si>
  <si>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</si>
  <si>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</si>
  <si>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</si>
  <si>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</si>
  <si>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</si>
  <si>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</si>
  <si>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</si>
  <si>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</si>
  <si>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</si>
  <si>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</si>
  <si>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</si>
  <si>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</si>
  <si>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</si>
  <si>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</si>
  <si>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</si>
  <si>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</si>
  <si>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</si>
  <si>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</si>
  <si>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</si>
  <si>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</si>
  <si>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</si>
  <si>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</si>
  <si>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</si>
  <si>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</si>
  <si>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</si>
  <si>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</si>
  <si>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</si>
  <si>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</si>
  <si>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</si>
  <si>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</si>
  <si>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</si>
  <si>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</si>
  <si>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</si>
  <si>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</si>
  <si>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</si>
  <si>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</si>
  <si>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</si>
  <si>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</si>
  <si>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</si>
  <si>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</si>
  <si>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</si>
  <si>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</si>
  <si>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</si>
  <si>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</si>
  <si>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</si>
  <si>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</si>
  <si>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</si>
  <si>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</si>
  <si>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</si>
  <si>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</si>
  <si>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</si>
  <si>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</si>
  <si>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</si>
  <si>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</si>
  <si>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</si>
  <si>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</si>
  <si>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</si>
  <si>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</si>
  <si>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</si>
  <si>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</si>
  <si>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</si>
  <si>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</si>
  <si>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</si>
  <si>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</si>
  <si>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</si>
  <si>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</si>
  <si>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</si>
  <si>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</si>
  <si>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</si>
  <si>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</si>
  <si>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</si>
  <si>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</si>
  <si>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</si>
  <si>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</si>
  <si>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</si>
  <si>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</si>
  <si>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</si>
  <si>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</si>
  <si>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</si>
  <si>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</si>
  <si>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</si>
  <si>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</si>
  <si>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</si>
  <si>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</si>
  <si>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</si>
  <si>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</si>
  <si>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</si>
  <si>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</si>
  <si>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</si>
  <si>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</si>
  <si>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</si>
  <si>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</si>
  <si>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</si>
  <si>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</si>
  <si>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</si>
  <si>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</si>
  <si>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</si>
  <si>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</si>
  <si>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</si>
  <si>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</si>
  <si>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</si>
  <si>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</si>
  <si>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</si>
  <si>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</si>
  <si>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</si>
  <si>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</si>
  <si>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</si>
  <si>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</si>
  <si>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</si>
  <si>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</si>
  <si>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</si>
  <si>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</si>
  <si>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</si>
  <si>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</si>
  <si>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</si>
  <si>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</si>
  <si>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</si>
  <si>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</si>
  <si>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</si>
  <si>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</si>
  <si>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</si>
  <si>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</si>
  <si>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</si>
  <si>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</si>
  <si>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</si>
  <si>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</si>
  <si>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</si>
  <si>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</si>
  <si>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</si>
  <si>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</si>
  <si>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</si>
  <si>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</si>
  <si>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</si>
  <si>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</si>
  <si>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</si>
  <si>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</si>
  <si>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</si>
  <si>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</si>
  <si>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</si>
  <si>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</si>
  <si>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</si>
  <si>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</si>
  <si>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</si>
  <si>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</si>
  <si>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</si>
  <si>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</si>
  <si>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</si>
  <si>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</si>
  <si>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</si>
  <si>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</si>
  <si>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</si>
  <si>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</si>
  <si>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</si>
  <si>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</si>
  <si>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</si>
  <si>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</si>
  <si>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</si>
  <si>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</si>
  <si>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</si>
  <si>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</si>
  <si>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</si>
  <si>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</si>
  <si>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</si>
  <si>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</si>
  <si>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</si>
  <si>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</si>
  <si>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</si>
  <si>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</si>
  <si>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</si>
  <si>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</si>
  <si>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</si>
  <si>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</si>
  <si>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</si>
  <si>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</si>
  <si>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</si>
  <si>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</si>
  <si>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</si>
  <si>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</si>
  <si>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</si>
  <si>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</si>
  <si>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</si>
  <si>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</si>
  <si>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</si>
  <si>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</si>
  <si>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</si>
  <si>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</si>
  <si>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</si>
  <si>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</si>
  <si>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</si>
  <si>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</si>
  <si>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</si>
  <si>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</si>
  <si>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</si>
  <si>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</si>
  <si>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</si>
  <si>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</si>
  <si>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</si>
  <si>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</si>
  <si>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</si>
  <si>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</si>
  <si>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</si>
  <si>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</si>
  <si>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</si>
  <si>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</si>
  <si>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</si>
  <si>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</si>
  <si>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</si>
  <si>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</si>
  <si>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</si>
  <si>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</si>
  <si>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</si>
  <si>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</si>
  <si>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</si>
  <si>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</si>
  <si>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</si>
  <si>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</si>
  <si>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</si>
  <si>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</si>
  <si>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</si>
  <si>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</si>
  <si>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</si>
  <si>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</si>
  <si>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</si>
  <si>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</si>
  <si>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</si>
  <si>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</si>
  <si>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</si>
  <si>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</si>
  <si>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</si>
  <si>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</si>
  <si>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</si>
  <si>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</si>
  <si>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</si>
  <si>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</si>
  <si>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</si>
  <si>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</si>
  <si>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</si>
  <si>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</si>
  <si>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</si>
  <si>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</si>
  <si>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</si>
  <si>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</si>
  <si>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</si>
  <si>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</si>
  <si>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</si>
  <si>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</si>
  <si>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</si>
  <si>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</si>
  <si>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</si>
  <si>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</si>
  <si>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</si>
  <si>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</si>
  <si>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</si>
  <si>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</si>
  <si>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</si>
  <si>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</si>
  <si>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</si>
  <si>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</si>
  <si>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</si>
  <si>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</si>
  <si>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</si>
  <si>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</si>
  <si>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</si>
  <si>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</si>
  <si>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</si>
  <si>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</si>
  <si>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</si>
  <si>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</si>
  <si>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</si>
  <si>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</si>
  <si>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</si>
  <si>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</si>
  <si>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</si>
  <si>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</si>
  <si>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</si>
  <si>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</si>
  <si>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</si>
  <si>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</si>
  <si>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</si>
  <si>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</si>
  <si>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</si>
  <si>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</si>
  <si>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</si>
  <si>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</si>
  <si>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</si>
  <si>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</si>
  <si>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</si>
  <si>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</si>
  <si>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</si>
  <si>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</si>
  <si>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</si>
  <si>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</si>
  <si>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</si>
  <si>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</si>
  <si>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</si>
  <si>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</si>
  <si>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</si>
  <si>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</si>
  <si>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</si>
  <si>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</si>
  <si>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</si>
  <si>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</si>
  <si>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</si>
  <si>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</si>
  <si>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</si>
  <si>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</si>
  <si>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</si>
  <si>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</si>
  <si>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</si>
  <si>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</si>
  <si>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</si>
  <si>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</si>
  <si>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</si>
  <si>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</si>
  <si>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</si>
  <si>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</si>
  <si>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</si>
  <si>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</si>
  <si>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</si>
  <si>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</si>
  <si>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</si>
  <si>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</si>
  <si>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</si>
  <si>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</si>
  <si>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</si>
  <si>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</si>
  <si>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</si>
  <si>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</si>
  <si>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</si>
  <si>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</si>
  <si>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</si>
  <si>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</si>
  <si>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</si>
  <si>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</si>
  <si>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</si>
  <si>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</si>
  <si>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</si>
  <si>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</si>
  <si>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</si>
  <si>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</si>
  <si>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</si>
  <si>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</si>
  <si>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</si>
  <si>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</si>
  <si>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</si>
  <si>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</si>
  <si>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</si>
  <si>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</si>
  <si>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</si>
  <si>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</si>
  <si>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</si>
  <si>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</si>
  <si>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</si>
  <si>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</si>
  <si>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</si>
  <si>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</si>
  <si>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</si>
  <si>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</si>
  <si>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</si>
  <si>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</si>
  <si>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</si>
  <si>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</si>
  <si>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</si>
  <si>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</si>
  <si>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</si>
  <si>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</si>
  <si>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</si>
  <si>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</si>
  <si>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</si>
  <si>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</si>
  <si>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</si>
  <si>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</si>
  <si>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</si>
  <si>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</si>
  <si>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</si>
  <si>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</si>
  <si>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</si>
  <si>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</si>
  <si>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</si>
  <si>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</si>
  <si>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</si>
  <si>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</si>
  <si>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</si>
  <si>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</si>
  <si>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</si>
  <si>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</si>
  <si>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</si>
  <si>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</si>
  <si>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</si>
  <si>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</si>
  <si>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</si>
  <si>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</si>
  <si>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</si>
  <si>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</si>
  <si>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</si>
  <si>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</si>
  <si>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</si>
  <si>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</si>
  <si>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</si>
  <si>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</si>
  <si>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</si>
  <si>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</si>
  <si>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</si>
  <si>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</si>
  <si>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</si>
  <si>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</si>
  <si>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</si>
  <si>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</si>
  <si>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</si>
  <si>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</si>
  <si>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</si>
  <si>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</si>
  <si>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</si>
  <si>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</si>
  <si>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</si>
  <si>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</si>
  <si>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</si>
  <si>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</si>
  <si>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</si>
  <si>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</si>
  <si>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</si>
  <si>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</si>
  <si>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</si>
  <si>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</si>
  <si>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</si>
  <si>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</si>
  <si>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</si>
  <si>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</si>
  <si>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</si>
  <si>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</si>
  <si>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</si>
  <si>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</si>
  <si>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</si>
  <si>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</si>
  <si>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</si>
  <si>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</si>
  <si>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</si>
  <si>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</si>
  <si>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</si>
  <si>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</si>
  <si>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</si>
  <si>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</si>
  <si>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</si>
  <si>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</si>
  <si>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</si>
  <si>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</si>
  <si>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</si>
  <si>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</si>
  <si>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</si>
  <si>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</si>
  <si>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</si>
  <si>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</si>
  <si>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</si>
  <si>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</si>
  <si>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</si>
  <si>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</si>
  <si>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</si>
  <si>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</si>
  <si>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</si>
  <si>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</si>
  <si>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</si>
  <si>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</si>
  <si>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</si>
  <si>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</si>
  <si>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</si>
  <si>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</si>
  <si>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</si>
  <si>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</si>
  <si>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</si>
  <si>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</si>
  <si>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</si>
  <si>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</si>
  <si>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</si>
  <si>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</si>
  <si>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</si>
  <si>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</si>
  <si>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</si>
  <si>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</si>
  <si>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</si>
  <si>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</si>
  <si>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</si>
  <si>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</si>
  <si>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</si>
  <si>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</si>
  <si>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</si>
  <si>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</si>
  <si>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</si>
  <si>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</si>
  <si>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</si>
  <si>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</si>
  <si>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</si>
  <si>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</si>
  <si>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</si>
  <si>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</si>
  <si>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</si>
  <si>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</si>
  <si>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</si>
  <si>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</si>
  <si>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</si>
  <si>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</si>
  <si>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</si>
  <si>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</si>
  <si>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</si>
  <si>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</si>
  <si>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</si>
  <si>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</si>
  <si>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</si>
  <si>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</si>
  <si>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</si>
  <si>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</si>
  <si>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</si>
  <si>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</si>
  <si>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</si>
  <si>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</si>
  <si>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</si>
  <si>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</si>
  <si>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</si>
  <si>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</si>
  <si>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</si>
  <si>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</si>
  <si>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</si>
  <si>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</si>
  <si>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</si>
  <si>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</si>
  <si>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</si>
  <si>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</si>
  <si>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</si>
  <si>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</si>
  <si>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</si>
  <si>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</si>
  <si>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</si>
  <si>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</si>
  <si>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</si>
  <si>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</si>
  <si>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</si>
  <si>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</si>
  <si>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</si>
  <si>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</si>
  <si>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</si>
  <si>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</si>
  <si>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</si>
  <si>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</si>
  <si>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</si>
  <si>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</si>
  <si>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</si>
  <si>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</si>
  <si>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</si>
  <si>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</si>
  <si>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</si>
  <si>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</si>
  <si>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</si>
  <si>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</si>
  <si>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</si>
  <si>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</si>
  <si>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</si>
  <si>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</si>
  <si>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</si>
  <si>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</si>
  <si>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</si>
  <si>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</si>
  <si>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</si>
  <si>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</si>
  <si>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</si>
  <si>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</si>
  <si>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</si>
  <si>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</si>
  <si>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</si>
  <si>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</si>
  <si>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</si>
  <si>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</si>
  <si>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</si>
  <si>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</si>
  <si>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</si>
  <si>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</si>
  <si>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</si>
  <si>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</si>
  <si>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</si>
  <si>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</si>
  <si>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</si>
  <si>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</si>
  <si>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</si>
  <si>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</si>
  <si>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</si>
  <si>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</si>
  <si>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</si>
  <si>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</si>
  <si>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</si>
  <si>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</si>
  <si>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</si>
  <si>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</si>
  <si>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</si>
  <si>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</si>
  <si>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</si>
  <si>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</si>
  <si>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</si>
  <si>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</si>
  <si>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</si>
  <si>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</si>
  <si>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</si>
  <si>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</si>
  <si>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</si>
  <si>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</si>
  <si>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</si>
  <si>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</si>
  <si>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</si>
  <si>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</si>
  <si>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</si>
  <si>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</si>
  <si>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</si>
  <si>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</si>
  <si>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</si>
  <si>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</si>
  <si>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</si>
  <si>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</si>
  <si>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</si>
  <si>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</si>
  <si>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</si>
  <si>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</si>
  <si>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</si>
  <si>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</si>
  <si>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</si>
  <si>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</si>
  <si>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</si>
  <si>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</si>
  <si>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</si>
  <si>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</si>
  <si>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</si>
  <si>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</si>
  <si>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</si>
  <si>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</si>
  <si>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</si>
  <si>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</si>
  <si>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</si>
  <si>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</si>
  <si>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</si>
  <si>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</si>
  <si>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</si>
  <si>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</si>
  <si>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</si>
  <si>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</si>
  <si>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</si>
  <si>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</si>
  <si>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</si>
  <si>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</si>
  <si>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</si>
  <si>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</si>
  <si>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</si>
  <si>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</si>
  <si>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</si>
  <si>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</si>
  <si>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</si>
  <si>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</si>
  <si>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</si>
  <si>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</si>
  <si>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</si>
  <si>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</si>
  <si>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</si>
  <si>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</si>
  <si>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</si>
  <si>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</si>
  <si>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</si>
  <si>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</si>
  <si>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</si>
  <si>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</si>
  <si>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</si>
  <si>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</si>
  <si>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</si>
  <si>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</si>
  <si>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</si>
  <si>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</si>
  <si>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</si>
  <si>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</si>
  <si>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</si>
  <si>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</si>
  <si>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</si>
  <si>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</si>
  <si>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</si>
  <si>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</si>
  <si>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</si>
  <si>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</si>
  <si>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</si>
  <si>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</si>
  <si>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</si>
  <si>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</si>
  <si>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</si>
  <si>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</si>
  <si>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</si>
  <si>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</si>
  <si>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</si>
  <si>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</si>
  <si>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</si>
  <si>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</si>
  <si>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</si>
  <si>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</si>
  <si>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</si>
  <si>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</si>
  <si>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</si>
  <si>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</si>
  <si>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</si>
  <si>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</si>
  <si>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</si>
  <si>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</si>
  <si>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</si>
  <si>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</si>
  <si>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</si>
  <si>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</si>
  <si>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</si>
  <si>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</si>
  <si>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</si>
  <si>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</si>
  <si>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</si>
  <si>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</si>
  <si>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</si>
  <si>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</si>
  <si>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</si>
  <si>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</si>
  <si>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</si>
  <si>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</si>
  <si>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</si>
  <si>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</si>
  <si>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</si>
  <si>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</si>
  <si>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</si>
  <si>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</si>
  <si>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</si>
  <si>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</si>
  <si>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</si>
  <si>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</si>
  <si>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</si>
  <si>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</si>
  <si>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</si>
  <si>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</si>
  <si>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</si>
  <si>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</si>
  <si>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</si>
  <si>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</si>
  <si>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</si>
  <si>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</si>
  <si>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</si>
  <si>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</si>
  <si>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</si>
  <si>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</si>
  <si>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</si>
  <si>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</si>
  <si>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</si>
  <si>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</si>
  <si>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</si>
  <si>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</si>
  <si>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</si>
  <si>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</si>
  <si>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</si>
  <si>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</si>
  <si>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</si>
  <si>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</si>
  <si>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</si>
  <si>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</si>
  <si>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</si>
  <si>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</si>
  <si>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</si>
  <si>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</si>
  <si>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</si>
  <si>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</si>
  <si>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</si>
  <si>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</si>
  <si>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</si>
  <si>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</si>
  <si>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</si>
  <si>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</si>
  <si>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</si>
  <si>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</si>
  <si>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</si>
  <si>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</si>
  <si>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</si>
  <si>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</si>
  <si>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</si>
  <si>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</si>
  <si>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</si>
  <si>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</si>
  <si>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</si>
  <si>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</si>
  <si>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</si>
  <si>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</si>
  <si>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</si>
  <si>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</si>
  <si>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</si>
  <si>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</si>
  <si>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</si>
  <si>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</si>
  <si>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</si>
  <si>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</si>
  <si>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</si>
  <si>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</si>
  <si>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</si>
  <si>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</si>
  <si>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</si>
  <si>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</si>
  <si>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</si>
  <si>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</si>
  <si>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</si>
  <si>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</si>
  <si>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</si>
  <si>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</si>
  <si>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</si>
  <si>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</si>
  <si>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</si>
  <si>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</si>
  <si>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</si>
  <si>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</si>
  <si>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</si>
  <si>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</si>
  <si>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</si>
  <si>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</si>
  <si>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</si>
  <si>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</si>
  <si>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</si>
  <si>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</si>
  <si>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</si>
  <si>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</si>
  <si>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</si>
  <si>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</si>
  <si>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</si>
  <si>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</si>
  <si>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</si>
  <si>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</si>
  <si>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</si>
  <si>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</si>
  <si>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</si>
  <si>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</si>
  <si>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</si>
  <si>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</si>
  <si>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</si>
  <si>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</si>
  <si>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</si>
  <si>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</si>
  <si>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</si>
  <si>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</si>
  <si>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</si>
  <si>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</si>
  <si>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</si>
  <si>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</si>
  <si>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</si>
  <si>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</si>
  <si>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</si>
  <si>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</si>
  <si>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</si>
  <si>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</si>
  <si>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</si>
  <si>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</si>
  <si>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</si>
  <si>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</si>
  <si>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</si>
  <si>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</si>
  <si>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</si>
  <si>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</si>
  <si>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</si>
  <si>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</si>
  <si>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</si>
  <si>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</si>
  <si>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</si>
  <si>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</si>
  <si>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</si>
  <si>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</si>
  <si>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</si>
  <si>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</si>
  <si>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</si>
  <si>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</si>
  <si>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</si>
  <si>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</si>
  <si>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</si>
  <si>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</si>
  <si>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</si>
  <si>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</si>
  <si>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</si>
  <si>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</si>
  <si>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</si>
  <si>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</si>
  <si>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</si>
  <si>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</si>
  <si>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</si>
  <si>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</si>
  <si>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</si>
  <si>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</si>
  <si>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</si>
  <si>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</si>
  <si>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</si>
  <si>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</si>
  <si>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</si>
  <si>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</si>
  <si>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</si>
  <si>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</si>
  <si>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</si>
  <si>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</si>
  <si>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</si>
  <si>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</si>
  <si>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</si>
  <si>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</si>
  <si>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</si>
  <si>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</si>
  <si>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</si>
  <si>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</si>
  <si>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</si>
  <si>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</si>
  <si>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</si>
  <si>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</si>
  <si>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</si>
  <si>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</si>
  <si>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</si>
  <si>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</si>
  <si>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</si>
  <si>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</si>
  <si>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</si>
  <si>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</si>
  <si>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</si>
  <si>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</si>
  <si>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</si>
  <si>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</si>
  <si>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</si>
  <si>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</si>
  <si>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</si>
  <si>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</si>
  <si>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</si>
  <si>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</si>
  <si>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</si>
  <si>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</si>
  <si>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</si>
  <si>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</si>
  <si>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</si>
  <si>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</si>
  <si>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</si>
  <si>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</si>
  <si>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</si>
  <si>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</si>
  <si>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</si>
  <si>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</si>
  <si>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</si>
  <si>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</si>
  <si>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</si>
  <si>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</si>
  <si>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</si>
  <si>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</si>
  <si>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</si>
  <si>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</si>
  <si>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</si>
  <si>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</si>
  <si>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</si>
  <si>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</si>
  <si>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</si>
  <si>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</si>
  <si>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</si>
  <si>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</si>
  <si>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</si>
  <si>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</si>
  <si>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</si>
  <si>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</si>
  <si>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</si>
  <si>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</si>
  <si>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</si>
  <si>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</si>
  <si>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</si>
  <si>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</si>
  <si>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</si>
  <si>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</si>
  <si>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</si>
  <si>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</si>
  <si>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</si>
  <si>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</si>
  <si>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</si>
  <si>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</si>
  <si>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</si>
  <si>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</si>
  <si>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</si>
  <si>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</si>
  <si>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</si>
  <si>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</si>
  <si>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</si>
  <si>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</si>
  <si>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</si>
  <si>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</si>
  <si>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</si>
  <si>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</si>
  <si>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</si>
  <si>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</si>
  <si>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</si>
  <si>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</si>
  <si>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</si>
  <si>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</si>
  <si>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</si>
  <si>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</si>
  <si>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</si>
  <si>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</si>
  <si>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</si>
  <si>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</si>
  <si>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</si>
  <si>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</si>
  <si>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</si>
  <si>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</si>
  <si>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</si>
  <si>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</si>
  <si>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</si>
  <si>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</si>
  <si>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</si>
  <si>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</si>
  <si>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</si>
  <si>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</si>
  <si>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</si>
  <si>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</si>
  <si>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</si>
  <si>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</si>
  <si>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</si>
  <si>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</si>
  <si>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</si>
  <si>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</si>
  <si>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</si>
  <si>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</si>
  <si>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</si>
  <si>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</si>
  <si>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</si>
  <si>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</si>
  <si>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</si>
  <si>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</si>
  <si>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</si>
  <si>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</si>
  <si>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</si>
  <si>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</si>
  <si>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</si>
  <si>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</si>
  <si>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</si>
  <si>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</si>
  <si>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</si>
  <si>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</si>
  <si>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</si>
  <si>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</si>
  <si>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</si>
  <si>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</si>
  <si>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</si>
  <si>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</si>
  <si>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</si>
  <si>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</si>
  <si>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</si>
  <si>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</si>
  <si>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</si>
  <si>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</si>
  <si>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</si>
  <si>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</si>
  <si>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</si>
  <si>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</si>
  <si>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</si>
  <si>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</si>
  <si>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</si>
  <si>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</si>
  <si>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</si>
  <si>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</si>
  <si>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</si>
  <si>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</si>
  <si>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</si>
  <si>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</si>
  <si>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</si>
  <si>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</si>
  <si>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</si>
  <si>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</si>
  <si>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</si>
  <si>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</si>
  <si>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</si>
  <si>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</si>
  <si>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</si>
  <si>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</si>
  <si>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</si>
  <si>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</si>
  <si>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</si>
  <si>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</si>
  <si>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</si>
  <si>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</si>
  <si>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</si>
  <si>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</si>
  <si>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</si>
  <si>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</si>
  <si>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</si>
  <si>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</si>
  <si>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</si>
  <si>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</si>
  <si>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</si>
  <si>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</si>
  <si>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</si>
  <si>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</si>
  <si>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</si>
  <si>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</si>
  <si>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</si>
  <si>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</si>
  <si>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</si>
  <si>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</si>
  <si>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</si>
  <si>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</si>
  <si>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</si>
  <si>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</si>
  <si>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</si>
  <si>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</si>
  <si>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</si>
  <si>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</si>
  <si>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</si>
  <si>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</si>
  <si>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</si>
  <si>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</si>
  <si>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</si>
  <si>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</si>
  <si>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</si>
  <si>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</si>
  <si>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</si>
  <si>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</si>
  <si>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</si>
  <si>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</si>
  <si>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</si>
  <si>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</si>
  <si>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</si>
  <si>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</si>
  <si>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</si>
  <si>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</si>
  <si>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</si>
  <si>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</si>
  <si>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</si>
  <si>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</si>
  <si>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</si>
  <si>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</si>
  <si>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</si>
  <si>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</si>
  <si>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</si>
  <si>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</si>
  <si>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</si>
  <si>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</si>
  <si>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</si>
  <si>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</si>
  <si>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</si>
  <si>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</si>
  <si>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</si>
  <si>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</si>
  <si>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</si>
  <si>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</si>
  <si>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</si>
  <si>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</si>
  <si>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</si>
  <si>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</si>
  <si>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</si>
  <si>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</si>
  <si>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</si>
  <si>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</si>
  <si>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</si>
  <si>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</si>
  <si>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</si>
  <si>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</si>
  <si>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</si>
  <si>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</si>
  <si>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</si>
  <si>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</si>
  <si>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</si>
  <si>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</si>
  <si>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</si>
  <si>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</si>
  <si>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</si>
  <si>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</si>
  <si>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</si>
  <si>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</si>
  <si>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</si>
  <si>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</si>
  <si>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</si>
  <si>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</si>
  <si>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</si>
  <si>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</si>
  <si>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</si>
  <si>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</si>
  <si>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</si>
  <si>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</si>
  <si>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</si>
  <si>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</si>
  <si>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</si>
  <si>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</si>
  <si>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</si>
  <si>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</si>
  <si>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</si>
  <si>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</si>
  <si>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</si>
  <si>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</si>
  <si>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</si>
  <si>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</si>
  <si>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</si>
  <si>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</si>
  <si>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</si>
  <si>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</si>
  <si>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</si>
  <si>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</si>
  <si>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</si>
  <si>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</si>
  <si>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</si>
  <si>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</si>
  <si>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</si>
  <si>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</si>
  <si>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</si>
  <si>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</si>
  <si>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</si>
  <si>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</si>
  <si>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</si>
  <si>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</si>
  <si>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</si>
  <si>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</si>
  <si>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</si>
  <si>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</si>
  <si>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</si>
  <si>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</si>
  <si>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</si>
  <si>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</si>
  <si>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</si>
  <si>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</si>
  <si>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</si>
  <si>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</si>
  <si>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</si>
  <si>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</si>
  <si>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</si>
  <si>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</si>
  <si>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</si>
  <si>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</si>
  <si>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</si>
  <si>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</si>
  <si>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</si>
  <si>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</si>
  <si>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</si>
  <si>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</si>
  <si>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</si>
  <si>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</si>
  <si>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</si>
  <si>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</si>
  <si>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</si>
  <si>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</si>
  <si>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</si>
  <si>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</si>
  <si>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</si>
  <si>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</si>
  <si>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</si>
  <si>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</si>
  <si>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</si>
  <si>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</si>
  <si>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</si>
  <si>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</si>
  <si>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</si>
  <si>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</si>
  <si>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</si>
  <si>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</si>
  <si>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</si>
  <si>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</si>
  <si>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</si>
  <si>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</si>
  <si>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</si>
  <si>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</si>
  <si>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</si>
  <si>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</si>
  <si>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</si>
  <si>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</si>
  <si>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</si>
  <si>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</si>
  <si>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</si>
  <si>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</si>
  <si>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</si>
  <si>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</si>
  <si>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</si>
  <si>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</si>
  <si>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</si>
  <si>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</si>
  <si>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</si>
  <si>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</si>
  <si>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</si>
  <si>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</si>
  <si>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</si>
  <si>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</si>
  <si>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</si>
  <si>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</si>
  <si>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</si>
  <si>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</si>
  <si>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</si>
  <si>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</si>
  <si>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</si>
  <si>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</si>
  <si>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</si>
  <si>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</si>
  <si>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</si>
  <si>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</si>
  <si>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</si>
  <si>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</si>
  <si>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</si>
  <si>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</si>
  <si>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</si>
  <si>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</si>
  <si>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</si>
  <si>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</si>
  <si>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</si>
  <si>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</si>
  <si>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</si>
  <si>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</si>
  <si>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</si>
  <si>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</si>
  <si>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</si>
  <si>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</si>
  <si>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</si>
  <si>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</si>
  <si>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</si>
  <si>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</si>
  <si>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</si>
  <si>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</si>
  <si>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</si>
  <si>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</si>
  <si>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</si>
  <si>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</si>
  <si>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</si>
  <si>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</si>
  <si>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</si>
  <si>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</si>
  <si>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</si>
  <si>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</si>
  <si>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</si>
  <si>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</si>
  <si>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</si>
  <si>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</si>
  <si>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</si>
  <si>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</si>
  <si>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</si>
  <si>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</si>
  <si>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</si>
  <si>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</si>
  <si>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</si>
  <si>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</si>
  <si>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</si>
  <si>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</si>
  <si>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</si>
  <si>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</si>
  <si>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</si>
  <si>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</si>
  <si>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</si>
  <si>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</si>
  <si>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</si>
  <si>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</si>
  <si>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</si>
  <si>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</si>
  <si>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</si>
  <si>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</si>
  <si>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</si>
  <si>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</si>
  <si>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</si>
  <si>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</si>
  <si>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</si>
  <si>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</si>
  <si>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</si>
  <si>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</si>
  <si>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</si>
  <si>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</si>
  <si>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</si>
  <si>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</si>
  <si>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</si>
  <si>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</si>
  <si>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</si>
  <si>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</si>
  <si>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</si>
  <si>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</si>
  <si>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</si>
  <si>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</si>
  <si>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</si>
  <si>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</si>
  <si>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</si>
  <si>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</si>
  <si>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</si>
  <si>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</si>
  <si>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</si>
  <si>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</si>
  <si>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</si>
  <si>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</si>
  <si>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</si>
  <si>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</si>
  <si>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</si>
  <si>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</si>
  <si>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</si>
  <si>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</si>
  <si>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</si>
  <si>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</si>
  <si>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</si>
  <si>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</si>
  <si>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</si>
  <si>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</si>
  <si>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</si>
  <si>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</si>
  <si>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</si>
  <si>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</si>
  <si>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</si>
  <si>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</si>
  <si>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</si>
  <si>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</si>
  <si>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</si>
  <si>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</si>
  <si>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</si>
  <si>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</si>
  <si>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</si>
  <si>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</si>
  <si>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</si>
  <si>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</si>
  <si>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</si>
  <si>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</si>
  <si>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</si>
  <si>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</si>
  <si>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</si>
  <si>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</si>
  <si>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</si>
  <si>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</si>
  <si>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</si>
  <si>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</si>
  <si>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</si>
  <si>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</si>
  <si>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</si>
  <si>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</si>
  <si>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</si>
  <si>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</si>
  <si>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</si>
  <si>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</si>
  <si>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</si>
  <si>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</si>
  <si>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</si>
  <si>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</si>
  <si>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</si>
  <si>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</si>
  <si>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</si>
  <si>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</si>
  <si>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</si>
  <si>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</si>
  <si>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</si>
  <si>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</si>
  <si>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</si>
  <si>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</si>
  <si>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</si>
  <si>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</si>
  <si>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</si>
  <si>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</si>
  <si>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</si>
  <si>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</si>
  <si>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</si>
  <si>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</si>
  <si>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</si>
  <si>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</si>
  <si>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</si>
  <si>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</si>
  <si>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</si>
  <si>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</si>
  <si>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</si>
  <si>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</si>
  <si>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</si>
  <si>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</si>
  <si>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</si>
  <si>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</si>
  <si>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</si>
  <si>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</si>
  <si>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</si>
  <si>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</si>
  <si>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</si>
  <si>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</si>
  <si>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</si>
  <si>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</si>
  <si>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</si>
  <si>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</si>
  <si>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</si>
  <si>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</si>
  <si>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</si>
  <si>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</si>
  <si>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</si>
  <si>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</si>
  <si>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</si>
  <si>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</si>
  <si>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</si>
  <si>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</si>
  <si>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</si>
  <si>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</si>
  <si>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</si>
  <si>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</si>
  <si>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</si>
  <si>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</si>
  <si>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</si>
  <si>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</si>
  <si>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</si>
  <si>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</si>
  <si>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</si>
  <si>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</si>
  <si>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</si>
  <si>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</si>
  <si>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</si>
  <si>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</si>
  <si>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</si>
  <si>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</si>
  <si>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</si>
  <si>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</si>
  <si>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</si>
  <si>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</si>
  <si>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</si>
  <si>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</si>
  <si>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</si>
  <si>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</si>
  <si>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</si>
  <si>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</si>
  <si>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</si>
  <si>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</si>
  <si>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</si>
  <si>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</si>
  <si>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</si>
  <si>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</si>
  <si>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</si>
  <si>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</si>
  <si>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</si>
  <si>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</si>
  <si>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</si>
  <si>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</si>
  <si>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</si>
  <si>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</si>
  <si>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</si>
  <si>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</si>
  <si>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</si>
  <si>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</si>
  <si>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</si>
  <si>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</si>
  <si>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</si>
  <si>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</si>
  <si>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</si>
  <si>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</si>
  <si>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</si>
  <si>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</si>
  <si>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</si>
  <si>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</si>
  <si>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</si>
  <si>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</si>
  <si>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</si>
  <si>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</si>
  <si>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</si>
  <si>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</si>
  <si>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</si>
  <si>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</si>
  <si>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</si>
  <si>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</si>
  <si>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</si>
  <si>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</si>
  <si>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</si>
  <si>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</si>
  <si>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</si>
  <si>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</si>
  <si>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</si>
  <si>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</si>
  <si>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</si>
  <si>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</si>
  <si>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</si>
  <si>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</si>
  <si>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</si>
  <si>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</si>
  <si>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</si>
  <si>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</si>
  <si>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</si>
  <si>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</si>
  <si>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</si>
  <si>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</si>
  <si>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</si>
  <si>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</si>
  <si>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</si>
  <si>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</si>
  <si>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</si>
  <si>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</si>
  <si>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</si>
  <si>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</si>
  <si>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</si>
  <si>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</si>
  <si>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</si>
  <si>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</si>
  <si>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</si>
  <si>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</si>
  <si>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</si>
  <si>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</si>
  <si>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</si>
  <si>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</si>
  <si>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</si>
  <si>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</si>
  <si>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</si>
  <si>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</si>
  <si>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</si>
  <si>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</si>
  <si>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</si>
  <si>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</si>
  <si>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</si>
  <si>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</si>
  <si>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</si>
  <si>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</si>
  <si>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</si>
  <si>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</si>
  <si>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</si>
  <si>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</si>
  <si>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</si>
  <si>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</si>
  <si>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</si>
  <si>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</si>
  <si>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</si>
  <si>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</si>
  <si>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</si>
  <si>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</si>
  <si>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</si>
  <si>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</si>
  <si>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</si>
  <si>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</si>
  <si>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</si>
  <si>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</si>
  <si>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</si>
  <si>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</si>
  <si>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</si>
  <si>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</si>
  <si>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</si>
  <si>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</si>
  <si>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</si>
  <si>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</si>
  <si>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</si>
  <si>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</si>
  <si>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</si>
  <si>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</si>
  <si>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</si>
  <si>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</si>
  <si>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</si>
  <si>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</si>
  <si>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</si>
  <si>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</si>
  <si>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</si>
  <si>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</si>
  <si>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</si>
  <si>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</si>
  <si>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</si>
  <si>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</si>
  <si>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</si>
  <si>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</si>
  <si>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</si>
  <si>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</si>
  <si>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</si>
  <si>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</si>
  <si>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</si>
  <si>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</si>
  <si>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</si>
  <si>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</si>
  <si>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</si>
  <si>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</si>
  <si>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</si>
  <si>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</si>
  <si>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</si>
  <si>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</si>
  <si>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</si>
  <si>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</si>
  <si>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</si>
  <si>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</si>
  <si>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</si>
  <si>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</si>
  <si>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</si>
  <si>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</si>
  <si>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</si>
  <si>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</si>
  <si>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</si>
  <si>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</si>
  <si>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</si>
  <si>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</si>
  <si>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</si>
  <si>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</si>
  <si>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</si>
  <si>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</si>
  <si>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</si>
  <si>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</si>
  <si>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</si>
  <si>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</si>
  <si>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</si>
  <si>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</si>
  <si>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</si>
  <si>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</si>
  <si>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</si>
  <si>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</si>
  <si>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</si>
  <si>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</si>
  <si>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</si>
  <si>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</si>
  <si>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</si>
  <si>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</si>
  <si>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</si>
  <si>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</si>
  <si>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</si>
  <si>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</si>
  <si>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</si>
  <si>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</si>
  <si>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</si>
  <si>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</si>
  <si>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</si>
  <si>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</si>
  <si>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</si>
  <si>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</si>
  <si>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</si>
  <si>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</si>
  <si>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</si>
  <si>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</si>
  <si>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</si>
  <si>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</si>
  <si>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</si>
  <si>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</si>
  <si>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</si>
  <si>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</si>
  <si>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</si>
  <si>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</si>
  <si>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</si>
  <si>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</si>
  <si>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</si>
  <si>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</si>
  <si>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</si>
  <si>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</si>
  <si>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</si>
  <si>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</si>
  <si>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</si>
  <si>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</si>
  <si>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</si>
  <si>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</si>
  <si>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</si>
  <si>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</si>
  <si>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</si>
  <si>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</si>
  <si>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</si>
  <si>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</si>
  <si>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</si>
  <si>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</si>
  <si>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</si>
  <si>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</si>
  <si>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</si>
  <si>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</si>
  <si>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</si>
  <si>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</si>
  <si>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</si>
  <si>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</si>
  <si>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</si>
  <si>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</si>
  <si>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</si>
  <si>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</si>
  <si>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</si>
  <si>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</si>
  <si>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</si>
  <si>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</si>
  <si>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</si>
  <si>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</si>
  <si>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</si>
  <si>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</si>
  <si>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</si>
  <si>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</si>
  <si>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</si>
  <si>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</si>
  <si>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</si>
  <si>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</si>
  <si>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</si>
  <si>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</si>
  <si>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</si>
  <si>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</si>
  <si>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</si>
  <si>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</si>
  <si>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</si>
  <si>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</si>
  <si>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</si>
  <si>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</si>
  <si>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</si>
  <si>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</si>
  <si>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</si>
  <si>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</si>
  <si>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</si>
  <si>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</si>
  <si>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</si>
  <si>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</si>
  <si>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</si>
  <si>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</si>
  <si>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</si>
  <si>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</si>
  <si>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</si>
  <si>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</si>
  <si>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</si>
  <si>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</si>
  <si>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</si>
  <si>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</si>
  <si>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</si>
  <si>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</si>
  <si>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</si>
  <si>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</si>
  <si>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</si>
  <si>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</si>
  <si>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</si>
  <si>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</si>
  <si>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</si>
  <si>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</si>
  <si>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</si>
  <si>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</si>
  <si>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</si>
  <si>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</si>
  <si>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</si>
  <si>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</si>
  <si>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</si>
  <si>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</si>
  <si>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</si>
  <si>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</si>
  <si>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</si>
  <si>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</si>
  <si>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</si>
  <si>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</si>
  <si>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</si>
  <si>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</si>
  <si>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</si>
  <si>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</si>
  <si>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</si>
  <si>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</si>
  <si>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</si>
  <si>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</si>
  <si>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</si>
  <si>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</si>
  <si>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</si>
  <si>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</si>
  <si>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</si>
  <si>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</si>
  <si>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</si>
  <si>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</si>
  <si>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</si>
  <si>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</si>
  <si>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</si>
  <si>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</si>
  <si>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</si>
  <si>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</si>
  <si>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</si>
  <si>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</si>
  <si>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</si>
  <si>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</si>
  <si>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</si>
  <si>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</si>
  <si>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</si>
  <si>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</si>
  <si>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</si>
  <si>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</si>
  <si>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</si>
  <si>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</si>
  <si>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</si>
  <si>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</si>
  <si>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</si>
  <si>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</si>
  <si>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</si>
  <si>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</si>
  <si>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</si>
  <si>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</si>
  <si>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</si>
  <si>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</si>
  <si>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</si>
  <si>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</si>
  <si>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</si>
  <si>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</si>
  <si>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</si>
  <si>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</si>
  <si>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</si>
  <si>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</si>
  <si>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</si>
  <si>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</si>
  <si>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</si>
  <si>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</si>
  <si>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</si>
  <si>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</si>
  <si>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</si>
  <si>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</si>
  <si>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</si>
  <si>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</si>
  <si>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</si>
  <si>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</si>
  <si>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</si>
  <si>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</si>
  <si>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</si>
  <si>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</si>
  <si>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</si>
  <si>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</si>
  <si>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</si>
  <si>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</si>
  <si>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</si>
  <si>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</si>
  <si>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</si>
  <si>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</si>
  <si>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</si>
  <si>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</si>
  <si>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</si>
  <si>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</si>
  <si>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</si>
  <si>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</si>
  <si>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</si>
  <si>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</si>
  <si>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</si>
  <si>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</si>
  <si>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</si>
  <si>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</si>
  <si>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</si>
  <si>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</si>
  <si>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</si>
  <si>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</si>
  <si>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</si>
  <si>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</si>
  <si>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</si>
  <si>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</si>
  <si>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</si>
  <si>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</si>
  <si>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</si>
  <si>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</si>
  <si>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</si>
  <si>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</si>
  <si>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</si>
  <si>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</si>
  <si>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</si>
  <si>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</si>
  <si>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</si>
  <si>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</si>
  <si>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</si>
  <si>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</si>
  <si>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</si>
  <si>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</si>
  <si>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</si>
  <si>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</si>
  <si>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</si>
  <si>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</si>
  <si>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</si>
  <si>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</si>
  <si>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</si>
  <si>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</si>
  <si>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</si>
  <si>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</si>
  <si>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</si>
  <si>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</si>
  <si>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</si>
  <si>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</si>
  <si>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</si>
  <si>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</si>
  <si>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</si>
  <si>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</si>
  <si>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</si>
  <si>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</si>
  <si>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</si>
  <si>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</si>
  <si>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</si>
  <si>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</si>
  <si>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</si>
  <si>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</si>
  <si>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</si>
  <si>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</si>
  <si>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</si>
  <si>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</si>
  <si>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</si>
  <si>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</si>
  <si>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</si>
  <si>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</si>
  <si>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</si>
  <si>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</si>
  <si>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</si>
  <si>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</si>
  <si>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</si>
  <si>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</si>
  <si>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</si>
  <si>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</si>
  <si>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</si>
  <si>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</si>
  <si>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</si>
  <si>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</si>
  <si>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</si>
  <si>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</si>
  <si>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</si>
  <si>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</si>
  <si>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</si>
  <si>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</si>
  <si>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</si>
  <si>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</si>
  <si>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</si>
  <si>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</si>
  <si>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</si>
  <si>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</si>
  <si>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</si>
  <si>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</si>
  <si>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</si>
  <si>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</si>
  <si>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</si>
  <si>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</si>
  <si>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</si>
  <si>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</si>
  <si>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</si>
  <si>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</si>
  <si>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</si>
  <si>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</si>
  <si>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</si>
  <si>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</si>
  <si>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</si>
  <si>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</si>
  <si>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</si>
  <si>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</si>
  <si>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</si>
  <si>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</si>
  <si>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</si>
  <si>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</si>
  <si>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</si>
  <si>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</si>
  <si>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</si>
  <si>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</si>
  <si>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</si>
  <si>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</si>
  <si>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</si>
  <si>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</si>
  <si>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</si>
  <si>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</si>
  <si>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</si>
  <si>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</si>
  <si>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</si>
  <si>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</si>
  <si>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</si>
  <si>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</si>
  <si>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</si>
  <si>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</si>
  <si>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</si>
  <si>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</si>
  <si>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</si>
  <si>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</si>
  <si>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</si>
  <si>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</si>
  <si>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</si>
  <si>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</si>
  <si>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</si>
  <si>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</si>
  <si>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</si>
  <si>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</si>
  <si>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</si>
  <si>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</si>
  <si>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</si>
  <si>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</si>
  <si>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</si>
  <si>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</si>
  <si>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</si>
  <si>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</si>
  <si>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</si>
  <si>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</si>
  <si>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</si>
  <si>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</si>
  <si>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</si>
  <si>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</si>
  <si>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</si>
  <si>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</si>
  <si>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</si>
  <si>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</si>
  <si>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</si>
  <si>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</si>
  <si>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</si>
  <si>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</si>
  <si>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</si>
  <si>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</si>
  <si>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</si>
  <si>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</si>
  <si>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</si>
  <si>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</si>
  <si>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</si>
  <si>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</si>
  <si>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</si>
  <si>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</si>
  <si>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</si>
  <si>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</si>
  <si>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</si>
  <si>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</si>
  <si>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</si>
  <si>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</si>
  <si>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</si>
  <si>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</si>
  <si>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</si>
  <si>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</si>
  <si>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</si>
  <si>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</si>
  <si>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</si>
  <si>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</si>
  <si>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</si>
  <si>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</si>
  <si>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</si>
  <si>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</si>
  <si>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</si>
  <si>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</si>
  <si>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</si>
  <si>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</si>
  <si>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</si>
  <si>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</si>
  <si>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</si>
  <si>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</si>
  <si>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</si>
  <si>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</si>
  <si>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</si>
  <si>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</si>
  <si>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</si>
  <si>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</si>
  <si>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</si>
  <si>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</si>
  <si>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</si>
  <si>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</si>
  <si>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</si>
  <si>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</si>
  <si>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</si>
  <si>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</si>
  <si>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</si>
  <si>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</si>
  <si>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</si>
  <si>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</si>
  <si>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</si>
  <si>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</si>
  <si>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</si>
  <si>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</si>
  <si>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</si>
  <si>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</si>
  <si>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</si>
  <si>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</si>
  <si>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</si>
  <si>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</si>
  <si>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</si>
  <si>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</si>
  <si>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</si>
  <si>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</si>
  <si>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</si>
  <si>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</si>
  <si>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</si>
  <si>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</si>
  <si>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</si>
  <si>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</si>
  <si>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</si>
  <si>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</si>
  <si>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</si>
  <si>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</si>
  <si>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</si>
  <si>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</si>
  <si>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</si>
  <si>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</si>
  <si>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</si>
  <si>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</si>
  <si>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</si>
  <si>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</si>
  <si>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</si>
  <si>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</si>
  <si>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</si>
  <si>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</si>
  <si>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</si>
  <si>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</si>
  <si>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</si>
  <si>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</si>
  <si>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</si>
  <si>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</si>
  <si>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</si>
  <si>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</si>
  <si>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</si>
  <si>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</si>
  <si>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</si>
  <si>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</si>
  <si>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</si>
  <si>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</si>
  <si>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</si>
  <si>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</si>
  <si>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</si>
  <si>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</si>
  <si>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</si>
  <si>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</si>
  <si>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</si>
  <si>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</si>
  <si>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</si>
  <si>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</si>
  <si>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</si>
  <si>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</si>
  <si>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</si>
  <si>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</si>
  <si>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</si>
  <si>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</si>
  <si>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</si>
  <si>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</si>
  <si>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</si>
  <si>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</si>
  <si>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</si>
  <si>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</si>
  <si>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</si>
  <si>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</si>
  <si>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</si>
  <si>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</si>
  <si>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</si>
  <si>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</si>
  <si>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</si>
  <si>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</si>
  <si>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</si>
  <si>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</si>
  <si>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</si>
  <si>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</si>
  <si>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</si>
  <si>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</si>
  <si>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</si>
  <si>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</si>
  <si>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</si>
  <si>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</si>
  <si>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</si>
  <si>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</si>
  <si>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</si>
  <si>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</si>
  <si>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</si>
  <si>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</si>
  <si>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</si>
  <si>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</si>
  <si>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</si>
  <si>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</si>
  <si>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</si>
  <si>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</si>
  <si>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</si>
  <si>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</si>
  <si>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</si>
  <si>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</si>
  <si>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</si>
  <si>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</si>
  <si>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</si>
  <si>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</si>
  <si>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</si>
  <si>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</si>
  <si>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</si>
  <si>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</si>
  <si>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</si>
  <si>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</si>
  <si>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</si>
  <si>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</si>
  <si>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</si>
  <si>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</si>
  <si>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</si>
  <si>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</si>
  <si>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</si>
  <si>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</si>
  <si>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</si>
  <si>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</si>
  <si>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</si>
  <si>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</si>
  <si>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</si>
  <si>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</si>
  <si>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</si>
  <si>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</si>
  <si>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</si>
  <si>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</si>
  <si>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</si>
  <si>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</si>
  <si>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</si>
  <si>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</si>
  <si>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</si>
  <si>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</si>
  <si>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</si>
  <si>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</si>
  <si>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</si>
  <si>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</si>
  <si>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</si>
  <si>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</si>
  <si>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</si>
  <si>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</si>
  <si>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</si>
  <si>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</si>
  <si>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</si>
  <si>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</si>
  <si>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</si>
  <si>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</si>
  <si>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</si>
  <si>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</si>
  <si>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</si>
  <si>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</si>
  <si>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</si>
  <si>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</si>
  <si>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</si>
  <si>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</si>
  <si>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</si>
  <si>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</si>
  <si>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</si>
  <si>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</si>
  <si>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</si>
  <si>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</si>
  <si>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</si>
  <si>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</si>
  <si>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</si>
  <si>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</si>
  <si>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</si>
  <si>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</si>
  <si>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</si>
  <si>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</si>
  <si>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</si>
  <si>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</si>
  <si>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</si>
  <si>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</si>
  <si>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</si>
  <si>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</si>
  <si>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</si>
  <si>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</si>
  <si>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</si>
  <si>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</si>
  <si>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</si>
  <si>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</si>
  <si>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</si>
  <si>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</si>
  <si>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</si>
  <si>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</si>
  <si>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</si>
  <si>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</si>
  <si>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</si>
  <si>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</si>
  <si>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</si>
  <si>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</si>
  <si>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</si>
  <si>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</si>
  <si>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</si>
  <si>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</si>
  <si>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</si>
  <si>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</si>
  <si>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</si>
  <si>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</si>
  <si>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</si>
  <si>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</si>
  <si>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</si>
  <si>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</si>
  <si>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</si>
  <si>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</si>
  <si>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</si>
  <si>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</si>
  <si>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</si>
  <si>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</si>
  <si>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</si>
  <si>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</si>
  <si>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</si>
  <si>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</si>
  <si>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</si>
  <si>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</si>
  <si>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</si>
  <si>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</si>
  <si>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</si>
  <si>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</si>
  <si>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</si>
  <si>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</si>
  <si>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</si>
  <si>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</si>
  <si>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</si>
  <si>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</si>
  <si>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</si>
  <si>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</si>
  <si>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</si>
  <si>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</si>
  <si>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</si>
  <si>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</si>
  <si>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</si>
  <si>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</si>
  <si>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</si>
  <si>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</si>
  <si>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</si>
  <si>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</si>
  <si>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</si>
  <si>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</si>
  <si>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</si>
  <si>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</si>
  <si>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</si>
  <si>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</si>
  <si>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</si>
  <si>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</si>
  <si>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</si>
  <si>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</si>
  <si>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</si>
  <si>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</si>
  <si>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</si>
  <si>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</si>
  <si>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</si>
  <si>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</si>
  <si>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</si>
  <si>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</si>
  <si>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</si>
  <si>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</si>
  <si>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</si>
  <si>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</si>
  <si>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</si>
  <si>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</si>
  <si>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</si>
  <si>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</si>
  <si>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</si>
  <si>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</si>
  <si>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</si>
  <si>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</si>
  <si>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</si>
  <si>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</si>
  <si>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</si>
  <si>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</si>
  <si>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</si>
  <si>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</si>
  <si>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</si>
  <si>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</si>
  <si>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</si>
  <si>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</si>
  <si>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</si>
  <si>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</si>
  <si>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</si>
  <si>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</si>
  <si>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</si>
  <si>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</si>
  <si>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</si>
  <si>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</si>
  <si>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</si>
  <si>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</si>
  <si>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</si>
  <si>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</si>
  <si>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</si>
  <si>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</si>
  <si>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</si>
  <si>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</si>
  <si>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</si>
  <si>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</si>
  <si>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</si>
  <si>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</si>
  <si>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</si>
  <si>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</si>
  <si>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</si>
  <si>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</si>
  <si>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</si>
  <si>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</si>
  <si>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</si>
  <si>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</si>
  <si>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</si>
  <si>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</si>
  <si>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</si>
  <si>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</si>
  <si>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</si>
  <si>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</si>
  <si>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</si>
  <si>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</si>
  <si>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</si>
  <si>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</si>
  <si>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</si>
  <si>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</si>
  <si>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</si>
  <si>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</si>
  <si>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</si>
  <si>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</si>
  <si>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</si>
  <si>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</si>
  <si>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</si>
  <si>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</si>
  <si>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</si>
  <si>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</si>
  <si>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</si>
  <si>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</si>
  <si>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</si>
  <si>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</si>
  <si>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</si>
  <si>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</si>
  <si>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</si>
  <si>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</si>
  <si>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</si>
  <si>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</si>
  <si>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</si>
  <si>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</si>
  <si>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</si>
  <si>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</si>
  <si>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</si>
  <si>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</si>
  <si>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</si>
  <si>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</si>
  <si>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</si>
  <si>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</si>
  <si>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</si>
  <si>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</si>
  <si>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</si>
  <si>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</si>
  <si>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</si>
  <si>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</si>
  <si>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</si>
  <si>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</si>
  <si>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</si>
  <si>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</si>
  <si>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</si>
  <si>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</si>
  <si>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</si>
  <si>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</si>
  <si>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</si>
  <si>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</si>
  <si>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</si>
  <si>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</si>
  <si>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</si>
  <si>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</si>
  <si>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</si>
  <si>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</si>
  <si>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</si>
  <si>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</si>
  <si>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</si>
  <si>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</si>
  <si>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</si>
  <si>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</si>
  <si>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</si>
  <si>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</si>
  <si>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</si>
  <si>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</si>
  <si>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</si>
  <si>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</si>
  <si>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</si>
  <si>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</si>
  <si>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</si>
  <si>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</si>
  <si>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</si>
  <si>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</si>
  <si>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</si>
  <si>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</si>
  <si>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</si>
  <si>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</si>
  <si>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</si>
  <si>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</si>
  <si>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</si>
  <si>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</si>
  <si>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</si>
  <si>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</si>
  <si>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</si>
  <si>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</si>
  <si>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</si>
  <si>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</si>
  <si>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</si>
  <si>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</si>
  <si>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</si>
  <si>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</si>
  <si>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</si>
  <si>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</si>
  <si>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</si>
  <si>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</si>
  <si>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</si>
  <si>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</si>
  <si>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</si>
  <si>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</si>
  <si>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</si>
  <si>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</si>
  <si>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</si>
  <si>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</si>
  <si>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</si>
  <si>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</si>
  <si>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</si>
  <si>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</si>
  <si>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</si>
  <si>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</si>
  <si>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</si>
  <si>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</si>
  <si>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</si>
  <si>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</si>
  <si>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</si>
  <si>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</si>
  <si>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</si>
  <si>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</si>
  <si>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</si>
  <si>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</si>
  <si>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</si>
  <si>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</si>
  <si>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</si>
  <si>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</si>
  <si>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</si>
  <si>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</si>
  <si>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</si>
  <si>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</si>
  <si>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</si>
  <si>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</si>
  <si>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</si>
  <si>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</si>
  <si>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</si>
  <si>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</si>
  <si>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</si>
  <si>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</si>
  <si>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</si>
  <si>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</si>
  <si>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</si>
  <si>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</si>
  <si>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</si>
  <si>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</si>
  <si>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</si>
  <si>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</si>
  <si>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</si>
  <si>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</si>
  <si>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</si>
  <si>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</si>
  <si>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</si>
  <si>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</si>
  <si>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</si>
  <si>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</si>
  <si>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</si>
  <si>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</si>
  <si>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</si>
  <si>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</si>
  <si>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</si>
  <si>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</si>
  <si>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</si>
  <si>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</si>
  <si>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</si>
  <si>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</si>
  <si>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</si>
  <si>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</si>
  <si>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</si>
  <si>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</si>
  <si>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</si>
  <si>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</si>
  <si>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</si>
  <si>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</si>
  <si>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</si>
  <si>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</si>
  <si>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</si>
  <si>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</si>
  <si>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</si>
  <si>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</si>
  <si>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</si>
  <si>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</si>
  <si>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</si>
  <si>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</si>
  <si>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</si>
  <si>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</si>
  <si>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</si>
  <si>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</si>
  <si>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</si>
  <si>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</si>
  <si>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</si>
  <si>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</si>
  <si>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</si>
  <si>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</si>
  <si>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</si>
  <si>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</si>
  <si>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</si>
  <si>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</si>
  <si>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</si>
  <si>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</si>
  <si>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</si>
  <si>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</si>
  <si>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</si>
  <si>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</si>
  <si>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</si>
  <si>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</si>
  <si>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</si>
  <si>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</si>
  <si>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</si>
  <si>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</si>
  <si>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</si>
  <si>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</si>
  <si>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</si>
  <si>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</si>
  <si>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</si>
  <si>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</si>
  <si>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</si>
  <si>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</si>
  <si>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</si>
  <si>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</si>
  <si>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</si>
  <si>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</si>
  <si>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</si>
  <si>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</si>
  <si>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</si>
  <si>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</si>
  <si>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</si>
  <si>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</si>
  <si>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</si>
  <si>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</si>
  <si>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</si>
  <si>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</si>
  <si>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</si>
  <si>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</si>
  <si>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</si>
  <si>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</si>
  <si>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</si>
  <si>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</si>
  <si>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</si>
  <si>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</si>
  <si>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</si>
  <si>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</si>
  <si>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</si>
  <si>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</si>
  <si>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</si>
  <si>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</si>
  <si>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</si>
  <si>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</si>
  <si>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</si>
  <si>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</si>
  <si>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</si>
  <si>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</si>
  <si>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</si>
  <si>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</si>
  <si>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</si>
  <si>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</si>
  <si>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</si>
  <si>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</si>
  <si>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</si>
  <si>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</si>
  <si>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</si>
  <si>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</si>
  <si>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</si>
  <si>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</si>
  <si>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</si>
  <si>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</si>
  <si>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</si>
  <si>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</si>
  <si>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</si>
  <si>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</si>
  <si>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</si>
  <si>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</si>
  <si>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</si>
  <si>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</si>
  <si>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</si>
  <si>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</si>
  <si>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</si>
  <si>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</si>
  <si>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</si>
  <si>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</si>
  <si>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</si>
  <si>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</si>
  <si>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</si>
  <si>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</si>
  <si>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</si>
  <si>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</si>
  <si>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</si>
  <si>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</si>
  <si>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</si>
  <si>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</si>
  <si>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</si>
  <si>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</si>
  <si>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</si>
  <si>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</si>
  <si>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</si>
  <si>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</si>
  <si>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</si>
  <si>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</si>
  <si>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</si>
  <si>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</si>
  <si>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</si>
  <si>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</si>
  <si>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</si>
  <si>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</si>
  <si>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</si>
  <si>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</si>
  <si>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</si>
  <si>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</si>
  <si>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</si>
  <si>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</si>
  <si>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</si>
  <si>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</si>
  <si>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</si>
  <si>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</si>
  <si>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</si>
  <si>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</si>
  <si>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</si>
  <si>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</si>
  <si>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</si>
  <si>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</si>
  <si>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</si>
  <si>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</si>
  <si>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</si>
  <si>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</si>
  <si>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</si>
  <si>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</si>
  <si>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</si>
  <si>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</si>
  <si>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</si>
  <si>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</si>
  <si>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</si>
  <si>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</si>
  <si>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</si>
  <si>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</si>
  <si>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</si>
  <si>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</si>
  <si>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</si>
  <si>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</si>
  <si>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</si>
  <si>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</si>
  <si>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</si>
  <si>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</si>
  <si>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</si>
  <si>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</si>
  <si>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</si>
  <si>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</si>
  <si>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</si>
  <si>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</si>
  <si>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</si>
  <si>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</si>
  <si>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</si>
  <si>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</si>
  <si>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</si>
  <si>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</si>
  <si>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</si>
  <si>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</si>
  <si>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</si>
  <si>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</si>
  <si>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</si>
  <si>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</si>
  <si>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</si>
  <si>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</si>
  <si>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</si>
  <si>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</si>
  <si>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</si>
  <si>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</si>
  <si>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</si>
  <si>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</si>
  <si>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</si>
  <si>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</si>
  <si>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</si>
  <si>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</si>
  <si>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</si>
  <si>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</si>
  <si>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</si>
  <si>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</si>
  <si>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</si>
  <si>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</si>
  <si>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</si>
  <si>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</si>
  <si>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</si>
  <si>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</si>
  <si>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</si>
  <si>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</si>
  <si>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</si>
  <si>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</si>
  <si>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</si>
  <si>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</si>
  <si>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</si>
  <si>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</si>
  <si>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</si>
  <si>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</si>
  <si>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</si>
  <si>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</si>
  <si>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</si>
  <si>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</si>
  <si>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</si>
  <si>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</si>
  <si>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</si>
  <si>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</si>
  <si>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</si>
  <si>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</si>
  <si>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</si>
  <si>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</si>
  <si>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</si>
  <si>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</si>
  <si>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</si>
  <si>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</si>
  <si>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</si>
  <si>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</si>
  <si>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</si>
  <si>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</si>
  <si>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</si>
  <si>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</si>
  <si>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</si>
  <si>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</si>
  <si>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</si>
  <si>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</si>
  <si>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</si>
  <si>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</si>
  <si>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</si>
  <si>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</si>
  <si>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</si>
  <si>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</si>
  <si>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</si>
  <si>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</si>
  <si>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</si>
  <si>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</si>
  <si>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</si>
  <si>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</si>
  <si>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</si>
  <si>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</si>
  <si>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</si>
  <si>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</si>
  <si>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</si>
  <si>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</si>
  <si>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</si>
  <si>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</si>
  <si>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</si>
  <si>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</si>
  <si>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</si>
  <si>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</si>
  <si>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</si>
  <si>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</si>
  <si>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</si>
  <si>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</si>
  <si>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</si>
  <si>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</si>
  <si>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</si>
  <si>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</si>
  <si>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</si>
  <si>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</si>
  <si>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</si>
  <si>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</si>
  <si>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</si>
  <si>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</si>
  <si>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</si>
  <si>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</si>
  <si>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</si>
  <si>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</si>
  <si>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</si>
  <si>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</si>
  <si>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</si>
  <si>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</si>
  <si>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</si>
  <si>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</si>
  <si>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</si>
  <si>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</si>
  <si>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</si>
  <si>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</si>
  <si>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</si>
  <si>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</si>
  <si>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</si>
  <si>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</si>
  <si>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</si>
  <si>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</si>
  <si>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</si>
  <si>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</si>
  <si>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</si>
  <si>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</si>
  <si>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</si>
  <si>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</si>
  <si>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</si>
  <si>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</si>
  <si>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</si>
  <si>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</si>
  <si>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</si>
  <si>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</si>
  <si>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</si>
  <si>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</si>
  <si>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</si>
  <si>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</si>
  <si>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</si>
  <si>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</si>
  <si>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</si>
  <si>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</si>
  <si>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</si>
  <si>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</si>
  <si>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</si>
  <si>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</si>
  <si>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</si>
  <si>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</si>
  <si>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</si>
  <si>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</si>
  <si>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</si>
  <si>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</si>
  <si>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</si>
  <si>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</si>
  <si>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</si>
  <si>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</si>
  <si>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</si>
  <si>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</si>
  <si>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</si>
  <si>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</si>
  <si>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</si>
  <si>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</si>
  <si>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</si>
  <si>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</si>
  <si>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</si>
  <si>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</si>
  <si>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</si>
  <si>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</si>
  <si>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</si>
  <si>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</si>
  <si>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</si>
  <si>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</si>
  <si>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</si>
  <si>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</si>
  <si>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</si>
  <si>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</si>
  <si>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</si>
  <si>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</si>
  <si>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</si>
  <si>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</si>
  <si>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</si>
  <si>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</si>
  <si>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</si>
  <si>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</si>
  <si>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</si>
  <si>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</si>
  <si>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</si>
  <si>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</si>
  <si>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</si>
  <si>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</si>
  <si>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</si>
  <si>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</si>
  <si>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</si>
  <si>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</si>
  <si>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</si>
  <si>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</si>
  <si>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</si>
  <si>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</si>
  <si>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</si>
  <si>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</si>
  <si>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</si>
  <si>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</si>
  <si>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</si>
  <si>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</si>
  <si>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</si>
  <si>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</si>
  <si>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</si>
  <si>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</si>
  <si>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</si>
  <si>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</si>
  <si>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</si>
  <si>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</si>
  <si>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</si>
  <si>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</si>
  <si>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</si>
  <si>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</si>
  <si>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</si>
  <si>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</si>
  <si>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</si>
  <si>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</si>
  <si>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</si>
  <si>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</si>
  <si>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</si>
  <si>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</si>
  <si>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</si>
  <si>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</si>
  <si>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</si>
  <si>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</si>
  <si>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</si>
  <si>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</si>
  <si>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</si>
  <si>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</si>
  <si>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</si>
  <si>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</si>
  <si>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</si>
  <si>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</si>
  <si>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</si>
  <si>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</si>
  <si>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</si>
  <si>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</si>
  <si>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</si>
  <si>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</si>
  <si>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</si>
  <si>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</si>
  <si>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</si>
  <si>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</si>
  <si>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</si>
  <si>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</si>
  <si>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</si>
  <si>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</si>
  <si>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</si>
  <si>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</si>
  <si>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</si>
  <si>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</si>
  <si>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</si>
  <si>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</si>
  <si>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</si>
  <si>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</si>
  <si>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</si>
  <si>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</si>
  <si>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</si>
  <si>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</si>
  <si>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</si>
  <si>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</si>
  <si>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</si>
  <si>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</si>
  <si>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</si>
  <si>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</si>
  <si>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</si>
  <si>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</si>
  <si>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</si>
  <si>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</si>
  <si>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</si>
  <si>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</si>
  <si>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</si>
  <si>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</si>
  <si>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</si>
  <si>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</si>
  <si>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</si>
  <si>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</si>
  <si>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</si>
  <si>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</si>
  <si>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</si>
  <si>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</si>
  <si>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</si>
  <si>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</si>
  <si>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</si>
  <si>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</si>
  <si>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</si>
  <si>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</si>
  <si>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</si>
  <si>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</si>
  <si>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</si>
  <si>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</si>
  <si>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</si>
  <si>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</si>
  <si>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</si>
  <si>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</si>
  <si>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</si>
  <si>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</si>
  <si>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</si>
  <si>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</si>
  <si>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</si>
  <si>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</si>
  <si>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</si>
  <si>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</si>
  <si>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</si>
  <si>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</si>
  <si>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</si>
  <si>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</si>
  <si>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</si>
  <si>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</si>
  <si>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</si>
  <si>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</si>
  <si>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</si>
  <si>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</si>
  <si>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</si>
  <si>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</si>
  <si>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</si>
  <si>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</si>
  <si>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</si>
  <si>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</si>
  <si>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</si>
  <si>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</si>
  <si>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</si>
  <si>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</si>
  <si>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</si>
  <si>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</si>
  <si>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</si>
  <si>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</si>
  <si>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</si>
  <si>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</si>
  <si>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</si>
  <si>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</si>
  <si>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</si>
  <si>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</si>
  <si>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</si>
  <si>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</si>
  <si>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</si>
  <si>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</si>
  <si>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</si>
  <si>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</si>
  <si>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</si>
  <si>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</si>
  <si>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</si>
  <si>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</si>
  <si>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</si>
  <si>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</si>
  <si>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</si>
  <si>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</si>
  <si>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</si>
  <si>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</si>
  <si>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</si>
  <si>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</si>
  <si>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</si>
  <si>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</si>
  <si>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</si>
  <si>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</si>
  <si>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</si>
  <si>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</si>
  <si>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</si>
  <si>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</si>
  <si>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</si>
  <si>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</si>
  <si>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</si>
  <si>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</si>
  <si>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</si>
  <si>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</si>
  <si>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</si>
  <si>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</si>
  <si>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</si>
  <si>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</si>
  <si>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</si>
  <si>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</si>
  <si>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</si>
  <si>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</si>
  <si>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</si>
  <si>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</si>
  <si>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</si>
  <si>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</si>
  <si>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</si>
  <si>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</si>
  <si>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</si>
  <si>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</si>
  <si>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</si>
  <si>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</si>
  <si>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</si>
  <si>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</si>
  <si>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</si>
  <si>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</si>
  <si>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</si>
  <si>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</si>
  <si>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</si>
  <si>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</si>
  <si>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</si>
  <si>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</si>
  <si>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</si>
  <si>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</si>
  <si>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</si>
  <si>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</si>
  <si>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</si>
  <si>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</si>
  <si>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</si>
  <si>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</si>
  <si>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</si>
  <si>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</si>
  <si>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</si>
  <si>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</si>
  <si>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</si>
  <si>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</si>
  <si>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</si>
  <si>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</si>
  <si>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</si>
  <si>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</si>
  <si>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</si>
  <si>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</si>
  <si>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</si>
  <si>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</si>
  <si>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</si>
  <si>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</si>
  <si>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</si>
  <si>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</si>
  <si>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</si>
  <si>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</si>
  <si>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</si>
  <si>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</si>
  <si>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</si>
  <si>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</si>
  <si>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</si>
  <si>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</si>
  <si>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</si>
  <si>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</si>
  <si>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</si>
  <si>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</si>
  <si>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</si>
  <si>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</si>
  <si>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</si>
  <si>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</si>
  <si>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</si>
  <si>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</si>
  <si>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</si>
  <si>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</si>
  <si>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</si>
  <si>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</si>
  <si>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</si>
  <si>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</si>
  <si>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</si>
  <si>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</si>
  <si>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</si>
  <si>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</si>
  <si>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</si>
  <si>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</si>
  <si>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</si>
  <si>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</si>
  <si>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</si>
  <si>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</si>
  <si>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</si>
  <si>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</si>
  <si>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</si>
  <si>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</si>
  <si>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</si>
  <si>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</si>
  <si>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</si>
  <si>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</si>
  <si>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</si>
  <si>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</si>
  <si>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</si>
  <si>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</si>
  <si>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</si>
  <si>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</si>
  <si>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</si>
  <si>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</si>
  <si>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</si>
  <si>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</si>
  <si>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</si>
  <si>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</si>
  <si>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</si>
  <si>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</si>
  <si>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</si>
  <si>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</si>
  <si>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</si>
  <si>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</si>
  <si>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</si>
  <si>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</si>
  <si>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</si>
  <si>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</si>
  <si>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</si>
  <si>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</si>
  <si>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</si>
  <si>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</si>
  <si>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</si>
  <si>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</si>
  <si>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</si>
  <si>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</si>
  <si>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</si>
  <si>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</si>
  <si>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</si>
  <si>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</si>
  <si>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</si>
  <si>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</si>
  <si>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</si>
  <si>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</si>
  <si>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</si>
  <si>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</si>
  <si>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</si>
  <si>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</si>
  <si>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</si>
  <si>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</si>
  <si>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</si>
  <si>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</si>
  <si>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</si>
  <si>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</si>
  <si>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</si>
  <si>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</si>
  <si>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</si>
  <si>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</si>
  <si>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</si>
  <si>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</si>
  <si>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</si>
  <si>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</si>
  <si>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</si>
  <si>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</si>
  <si>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</si>
  <si>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</si>
  <si>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</si>
  <si>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</si>
  <si>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</si>
  <si>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</si>
  <si>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</si>
  <si>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</si>
  <si>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</si>
  <si>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</si>
  <si>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</si>
  <si>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</si>
  <si>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</si>
  <si>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</si>
  <si>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</si>
  <si>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</si>
  <si>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</si>
  <si>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</si>
  <si>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</si>
  <si>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</si>
  <si>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</si>
  <si>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</si>
  <si>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</si>
  <si>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</si>
  <si>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</si>
  <si>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</si>
  <si>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</si>
  <si>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</si>
  <si>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</si>
  <si>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</si>
  <si>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</si>
  <si>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</si>
  <si>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</si>
  <si>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</si>
  <si>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</si>
  <si>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</si>
  <si>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</si>
  <si>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</si>
  <si>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</si>
  <si>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</si>
  <si>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</si>
  <si>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</si>
  <si>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</si>
  <si>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</si>
  <si>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</si>
  <si>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</si>
  <si>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</si>
  <si>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</si>
  <si>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</si>
  <si>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</si>
  <si>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</si>
  <si>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</si>
  <si>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</si>
  <si>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</si>
  <si>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</si>
  <si>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</si>
  <si>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</si>
  <si>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</si>
  <si>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</si>
  <si>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</si>
  <si>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</si>
  <si>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</si>
  <si>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</si>
  <si>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</si>
  <si>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</si>
  <si>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</si>
  <si>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</si>
  <si>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</si>
  <si>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</si>
  <si>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</si>
  <si>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</si>
  <si>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</si>
  <si>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</si>
  <si>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</si>
  <si>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</si>
  <si>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</si>
  <si>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</si>
  <si>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</si>
  <si>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</si>
  <si>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</si>
  <si>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</si>
  <si>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</si>
  <si>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</si>
  <si>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</si>
  <si>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</si>
  <si>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</si>
  <si>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</si>
  <si>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</si>
  <si>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</si>
  <si>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</si>
  <si>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</si>
  <si>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</si>
  <si>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</si>
  <si>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</si>
  <si>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</si>
  <si>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</si>
  <si>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</si>
  <si>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</si>
  <si>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</si>
  <si>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</si>
  <si>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</si>
  <si>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</si>
  <si>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</si>
  <si>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</si>
  <si>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</si>
  <si>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</si>
  <si>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</si>
  <si>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</si>
  <si>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</si>
  <si>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</si>
  <si>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</si>
  <si>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</si>
  <si>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</si>
  <si>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</si>
  <si>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</si>
  <si>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</si>
  <si>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</si>
  <si>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</si>
  <si>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</si>
  <si>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</si>
  <si>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</si>
  <si>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</si>
  <si>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</si>
  <si>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</si>
  <si>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</si>
  <si>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</si>
  <si>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</si>
  <si>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</si>
  <si>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</si>
  <si>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</si>
  <si>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</si>
  <si>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</si>
  <si>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</si>
  <si>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</si>
  <si>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</si>
  <si>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</si>
  <si>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</si>
  <si>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</si>
  <si>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</si>
  <si>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</si>
  <si>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</si>
  <si>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</si>
  <si>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</si>
  <si>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</si>
  <si>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</si>
  <si>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</si>
  <si>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</si>
  <si>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</si>
  <si>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</si>
  <si>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</si>
  <si>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</si>
  <si>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</si>
  <si>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</si>
  <si>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</si>
  <si>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</si>
  <si>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</si>
  <si>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</si>
  <si>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</si>
  <si>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</si>
  <si>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</si>
  <si>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</si>
  <si>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</si>
  <si>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</si>
  <si>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</si>
  <si>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</si>
  <si>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</si>
  <si>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</si>
  <si>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</si>
  <si>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</si>
  <si>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</si>
  <si>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</si>
  <si>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</si>
  <si>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</si>
  <si>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</si>
  <si>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</si>
  <si>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</si>
  <si>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</si>
  <si>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</si>
  <si>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</si>
  <si>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</si>
  <si>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</si>
  <si>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</si>
  <si>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</si>
  <si>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</si>
  <si>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</si>
  <si>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</si>
  <si>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</si>
  <si>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</si>
  <si>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</si>
  <si>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</si>
  <si>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</si>
  <si>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</si>
  <si>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</si>
  <si>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</si>
  <si>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</si>
  <si>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</si>
  <si>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</si>
  <si>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</si>
  <si>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</si>
  <si>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</si>
  <si>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</si>
  <si>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</si>
  <si>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</si>
  <si>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</si>
  <si>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</si>
  <si>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</si>
  <si>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</si>
  <si>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</si>
  <si>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</si>
  <si>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</si>
  <si>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</si>
  <si>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</si>
  <si>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</si>
  <si>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</si>
  <si>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</si>
  <si>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</si>
  <si>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</si>
  <si>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</si>
  <si>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</si>
  <si>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</si>
  <si>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</si>
  <si>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</si>
  <si>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</si>
  <si>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</si>
  <si>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</si>
  <si>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</si>
  <si>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</si>
  <si>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</si>
  <si>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</si>
  <si>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</si>
  <si>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</si>
  <si>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</si>
  <si>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</si>
  <si>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</si>
  <si>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</si>
  <si>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</si>
  <si>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</si>
  <si>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</si>
  <si>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</si>
  <si>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</si>
  <si>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</si>
  <si>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</si>
  <si>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</si>
  <si>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</si>
  <si>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</si>
  <si>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</si>
  <si>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</si>
  <si>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</si>
  <si>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</si>
  <si>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</si>
  <si>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</si>
  <si>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</si>
  <si>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</si>
  <si>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</si>
  <si>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</si>
  <si>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</si>
  <si>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</si>
  <si>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</si>
  <si>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</si>
  <si>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</si>
  <si>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</si>
  <si>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</si>
  <si>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</si>
  <si>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</si>
  <si>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</si>
  <si>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</si>
  <si>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</si>
  <si>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</si>
  <si>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</si>
  <si>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</si>
  <si>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</si>
  <si>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</si>
  <si>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</si>
  <si>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</si>
  <si>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</si>
  <si>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</si>
  <si>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</si>
  <si>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</si>
  <si>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</si>
  <si>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</si>
  <si>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</si>
  <si>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</si>
  <si>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</si>
  <si>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</si>
  <si>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</si>
  <si>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</si>
  <si>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</si>
  <si>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</si>
  <si>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</si>
  <si>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</si>
  <si>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</si>
  <si>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</si>
  <si>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</si>
  <si>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</si>
  <si>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</si>
  <si>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</si>
  <si>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</si>
  <si>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</si>
  <si>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</si>
  <si>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</si>
  <si>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</si>
  <si>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</si>
  <si>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</si>
  <si>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</si>
  <si>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</si>
  <si>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</si>
  <si>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</si>
  <si>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</si>
  <si>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</si>
  <si>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</si>
  <si>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</si>
  <si>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</si>
  <si>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</si>
  <si>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</si>
  <si>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</si>
  <si>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</si>
  <si>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</si>
  <si>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</si>
  <si>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</si>
  <si>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</si>
  <si>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</si>
  <si>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</si>
  <si>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</si>
  <si>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</si>
  <si>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</si>
  <si>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</si>
  <si>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</si>
  <si>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</si>
  <si>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</si>
  <si>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</si>
  <si>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</si>
  <si>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</si>
  <si>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</si>
  <si>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</si>
  <si>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</si>
  <si>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</si>
  <si>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</si>
  <si>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</si>
  <si>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</si>
  <si>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</si>
  <si>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</si>
  <si>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</si>
  <si>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</si>
  <si>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</si>
  <si>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</si>
  <si>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</si>
  <si>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</si>
  <si>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</si>
  <si>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</si>
  <si>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</si>
  <si>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</si>
  <si>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</si>
  <si>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</si>
  <si>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</si>
  <si>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</si>
  <si>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</si>
  <si>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</si>
  <si>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</si>
  <si>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</si>
  <si>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</si>
  <si>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</si>
  <si>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</si>
  <si>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</si>
  <si>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</si>
  <si>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</si>
  <si>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</si>
  <si>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</si>
  <si>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</si>
  <si>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</si>
  <si>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</si>
  <si>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</si>
  <si>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</si>
  <si>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</si>
  <si>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</si>
  <si>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</si>
  <si>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</si>
  <si>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</si>
  <si>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</si>
  <si>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</si>
  <si>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</si>
  <si>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</si>
  <si>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</si>
  <si>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</si>
  <si>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</si>
  <si>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</si>
  <si>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</si>
  <si>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</si>
  <si>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</si>
  <si>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</si>
  <si>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</si>
  <si>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</si>
  <si>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</si>
  <si>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</si>
  <si>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</si>
  <si>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</si>
  <si>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</si>
  <si>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</si>
  <si>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</si>
  <si>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</si>
  <si>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</si>
  <si>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</si>
  <si>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</si>
  <si>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</si>
  <si>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</si>
  <si>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</si>
  <si>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</si>
  <si>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</si>
  <si>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</si>
  <si>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</si>
  <si>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</si>
  <si>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</si>
  <si>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</si>
  <si>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</si>
  <si>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</si>
  <si>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</si>
  <si>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</si>
  <si>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</si>
  <si>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</si>
  <si>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</si>
  <si>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</si>
  <si>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</si>
  <si>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</si>
  <si>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</si>
  <si>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</si>
  <si>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</si>
  <si>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</si>
  <si>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</si>
  <si>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</si>
  <si>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</si>
  <si>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</si>
  <si>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</si>
  <si>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</si>
  <si>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</si>
  <si>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</si>
  <si>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</si>
  <si>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</si>
  <si>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</si>
  <si>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</si>
  <si>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</si>
  <si>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</si>
  <si>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</si>
  <si>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</si>
  <si>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</si>
  <si>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</si>
  <si>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</si>
  <si>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</si>
  <si>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</si>
  <si>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</si>
  <si>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</si>
  <si>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</si>
  <si>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</si>
  <si>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</si>
  <si>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</si>
  <si>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</si>
  <si>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</si>
  <si>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</si>
  <si>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</si>
  <si>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</si>
  <si>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</si>
  <si>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</si>
  <si>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</si>
  <si>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</si>
  <si>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</si>
  <si>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</si>
  <si>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</si>
  <si>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</si>
  <si>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</si>
  <si>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</si>
  <si>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</si>
  <si>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</si>
  <si>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</si>
  <si>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</si>
  <si>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</si>
  <si>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</si>
  <si>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</si>
  <si>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</si>
  <si>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</si>
  <si>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</si>
  <si>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</si>
  <si>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</si>
  <si>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</si>
  <si>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</si>
  <si>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</si>
  <si>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</si>
  <si>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</si>
  <si>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</si>
  <si>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</si>
  <si>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</si>
  <si>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</si>
  <si>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</si>
  <si>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</si>
  <si>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</si>
  <si>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</si>
  <si>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</si>
  <si>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</si>
  <si>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</si>
  <si>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</si>
  <si>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</si>
  <si>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</si>
  <si>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</si>
  <si>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</si>
  <si>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</si>
  <si>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</si>
  <si>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</si>
  <si>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</si>
  <si>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</si>
  <si>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</si>
  <si>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</si>
  <si>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</si>
  <si>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</si>
  <si>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</si>
  <si>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</si>
  <si>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</si>
  <si>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</si>
  <si>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</si>
  <si>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</si>
  <si>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</si>
  <si>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</si>
  <si>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</si>
  <si>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</si>
  <si>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</si>
  <si>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</si>
  <si>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</si>
  <si>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</si>
  <si>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</si>
  <si>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</si>
  <si>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</si>
  <si>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</si>
  <si>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</si>
  <si>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</si>
  <si>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</si>
  <si>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</si>
  <si>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</si>
  <si>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</si>
  <si>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</si>
  <si>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</si>
  <si>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</si>
  <si>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</si>
  <si>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</si>
  <si>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</si>
  <si>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</si>
  <si>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</si>
  <si>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</si>
  <si>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</si>
  <si>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</si>
  <si>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</si>
  <si>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</si>
  <si>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</si>
  <si>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</si>
  <si>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</si>
  <si>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</si>
  <si>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</si>
  <si>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</si>
  <si>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</si>
  <si>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</si>
  <si>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</si>
  <si>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</si>
  <si>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</si>
  <si>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</si>
  <si>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</si>
  <si>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</si>
  <si>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</si>
  <si>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</si>
  <si>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</si>
  <si>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</si>
  <si>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</si>
  <si>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</si>
  <si>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</si>
  <si>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</si>
  <si>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</si>
  <si>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</si>
  <si>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</si>
  <si>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</si>
  <si>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</si>
  <si>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</si>
  <si>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</si>
  <si>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</si>
  <si>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</si>
  <si>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</si>
  <si>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</si>
  <si>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</si>
  <si>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</si>
  <si>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</si>
  <si>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</si>
  <si>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</si>
  <si>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</si>
  <si>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</si>
  <si>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</si>
  <si>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</si>
  <si>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</si>
  <si>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</si>
  <si>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</si>
  <si>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</si>
  <si>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</si>
  <si>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</si>
  <si>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</si>
  <si>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</si>
  <si>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</si>
  <si>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</si>
  <si>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</si>
  <si>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</si>
  <si>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</si>
  <si>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</si>
  <si>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</si>
  <si>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</si>
  <si>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</si>
  <si>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</si>
  <si>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</si>
  <si>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</si>
  <si>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</si>
  <si>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</si>
  <si>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</si>
  <si>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</si>
  <si>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</si>
  <si>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</si>
  <si>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</si>
  <si>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</si>
  <si>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</si>
  <si>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</si>
  <si>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</si>
  <si>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</si>
  <si>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</si>
  <si>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</si>
  <si>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</si>
  <si>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</si>
  <si>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</si>
  <si>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</si>
  <si>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</si>
  <si>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</si>
  <si>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</si>
  <si>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</si>
  <si>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</si>
  <si>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</si>
  <si>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</si>
  <si>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</si>
  <si>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</si>
  <si>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</si>
  <si>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</si>
  <si>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</si>
  <si>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</si>
  <si>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</si>
  <si>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</si>
  <si>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</si>
  <si>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</si>
  <si>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</si>
  <si>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</si>
  <si>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</si>
  <si>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</si>
  <si>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</si>
  <si>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</si>
  <si>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</si>
  <si>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</si>
  <si>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</si>
  <si>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</si>
  <si>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</si>
  <si>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</si>
  <si>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</si>
  <si>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</si>
  <si>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</si>
  <si>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</si>
  <si>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</si>
  <si>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</si>
  <si>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</si>
  <si>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</si>
  <si>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</si>
  <si>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</si>
  <si>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</si>
  <si>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</si>
  <si>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</si>
  <si>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</si>
  <si>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</si>
  <si>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</si>
  <si>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</si>
  <si>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</si>
  <si>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</si>
  <si>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</si>
  <si>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</si>
  <si>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</si>
  <si>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</si>
  <si>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</si>
  <si>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</si>
  <si>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</si>
  <si>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</si>
  <si>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</si>
  <si>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</si>
  <si>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</si>
  <si>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</si>
  <si>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</si>
  <si>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</si>
  <si>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</si>
  <si>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</si>
  <si>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</si>
  <si>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</si>
  <si>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</si>
  <si>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</si>
  <si>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</si>
  <si>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</si>
  <si>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</si>
  <si>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</si>
  <si>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</si>
  <si>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</si>
  <si>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</si>
  <si>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</si>
  <si>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</si>
  <si>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</si>
  <si>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</si>
  <si>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</si>
  <si>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</si>
  <si>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</si>
  <si>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</si>
  <si>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</si>
  <si>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</si>
  <si>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</si>
  <si>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</si>
  <si>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</si>
  <si>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</si>
  <si>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</si>
  <si>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</si>
  <si>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</si>
  <si>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</si>
  <si>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</si>
  <si>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</si>
  <si>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</si>
  <si>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</si>
  <si>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</si>
  <si>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</si>
  <si>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</si>
  <si>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</si>
  <si>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</si>
  <si>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</si>
  <si>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</si>
  <si>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</si>
  <si>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</si>
  <si>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</si>
  <si>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</si>
  <si>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</si>
  <si>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</si>
  <si>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</si>
  <si>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</si>
  <si>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</si>
  <si>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</si>
  <si>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</si>
  <si>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</si>
  <si>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</si>
  <si>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</si>
  <si>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</si>
  <si>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</si>
  <si>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</si>
  <si>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</si>
  <si>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</si>
  <si>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</si>
  <si>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</si>
  <si>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</si>
  <si>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</si>
  <si>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</si>
  <si>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</si>
  <si>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</si>
  <si>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</si>
  <si>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</si>
  <si>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</si>
  <si>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</si>
  <si>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</si>
  <si>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</si>
  <si>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</si>
  <si>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</si>
  <si>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</si>
  <si>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</si>
  <si>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</si>
  <si>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</si>
  <si>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</si>
  <si>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</si>
  <si>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</si>
  <si>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</si>
  <si>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</si>
  <si>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</si>
  <si>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</si>
  <si>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</si>
  <si>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</si>
  <si>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</si>
  <si>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</si>
  <si>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</si>
  <si>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</si>
  <si>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</si>
  <si>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</si>
  <si>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</si>
  <si>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</si>
  <si>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</si>
  <si>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</si>
  <si>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</si>
  <si>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</si>
  <si>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</si>
  <si>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</si>
  <si>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</si>
  <si>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</si>
  <si>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</si>
  <si>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</si>
  <si>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</si>
  <si>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</si>
  <si>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</si>
  <si>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</si>
  <si>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</si>
  <si>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</si>
  <si>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</si>
  <si>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</si>
  <si>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</si>
  <si>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</si>
  <si>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</si>
  <si>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</si>
  <si>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</si>
  <si>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</si>
  <si>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</si>
  <si>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</si>
  <si>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</si>
  <si>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</si>
  <si>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</si>
  <si>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</si>
  <si>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</si>
  <si>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</si>
  <si>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</si>
  <si>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</si>
  <si>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</si>
  <si>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</si>
  <si>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</si>
  <si>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</si>
  <si>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</si>
  <si>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</si>
  <si>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</si>
  <si>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</si>
  <si>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</si>
  <si>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</si>
  <si>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</si>
  <si>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</si>
  <si>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</si>
  <si>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</si>
  <si>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</si>
  <si>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</si>
  <si>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</si>
  <si>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</si>
  <si>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</si>
  <si>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</si>
  <si>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</si>
  <si>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</si>
  <si>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</si>
  <si>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</si>
  <si>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</si>
  <si>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</si>
  <si>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</si>
  <si>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</si>
  <si>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</si>
  <si>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</si>
  <si>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</si>
  <si>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</si>
  <si>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</si>
  <si>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</si>
  <si>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</si>
  <si>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</si>
  <si>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</si>
  <si>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</si>
  <si>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</si>
  <si>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</si>
  <si>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</si>
  <si>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</si>
  <si>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</si>
  <si>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</si>
  <si>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</si>
  <si>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</si>
  <si>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</si>
  <si>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</si>
  <si>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</si>
  <si>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</si>
  <si>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</si>
  <si>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</si>
  <si>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</si>
  <si>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</si>
  <si>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</si>
  <si>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</si>
  <si>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</si>
  <si>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</si>
  <si>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</si>
  <si>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</si>
  <si>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</si>
  <si>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</si>
  <si>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</si>
  <si>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</si>
  <si>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</si>
  <si>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</si>
  <si>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</si>
  <si>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</si>
  <si>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</si>
  <si>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</si>
  <si>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</si>
  <si>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</si>
  <si>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</si>
  <si>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</si>
  <si>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</si>
  <si>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</si>
  <si>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</si>
  <si>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</si>
  <si>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</si>
  <si>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</si>
  <si>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</si>
  <si>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</si>
  <si>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</si>
  <si>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</si>
  <si>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</si>
  <si>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</si>
  <si>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</si>
  <si>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</si>
  <si>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</si>
  <si>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</si>
  <si>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</si>
  <si>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</si>
  <si>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</si>
  <si>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</si>
  <si>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</si>
  <si>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</si>
  <si>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</si>
  <si>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</si>
  <si>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</si>
  <si>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</si>
  <si>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</si>
  <si>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</si>
  <si>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</si>
  <si>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</si>
  <si>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</si>
  <si>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</si>
  <si>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</si>
  <si>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</si>
  <si>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</si>
  <si>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</si>
  <si>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</si>
  <si>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</si>
  <si>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</si>
  <si>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</si>
  <si>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</si>
  <si>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</si>
  <si>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</si>
  <si>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</si>
  <si>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</si>
  <si>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</si>
  <si>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</si>
  <si>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</si>
  <si>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</si>
  <si>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</si>
  <si>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</si>
  <si>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</si>
  <si>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</si>
  <si>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</si>
  <si>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</si>
  <si>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</si>
  <si>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</si>
  <si>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</si>
  <si>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</si>
  <si>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</si>
  <si>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</si>
  <si>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</si>
  <si>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</si>
  <si>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</si>
  <si>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</si>
  <si>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</si>
  <si>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</si>
  <si>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</si>
  <si>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</si>
  <si>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</si>
  <si>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</si>
  <si>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</si>
  <si>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</si>
  <si>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</si>
  <si>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</si>
  <si>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</si>
  <si>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</si>
  <si>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</si>
  <si>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</si>
  <si>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</si>
  <si>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</si>
  <si>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</si>
  <si>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</si>
  <si>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</si>
  <si>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</si>
  <si>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</si>
  <si>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</si>
  <si>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</si>
  <si>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</si>
  <si>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</si>
  <si>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</si>
  <si>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</si>
  <si>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</si>
  <si>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</si>
  <si>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</si>
  <si>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</si>
  <si>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</si>
  <si>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</si>
  <si>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</si>
  <si>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</si>
  <si>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</si>
  <si>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</si>
  <si>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</si>
  <si>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</si>
  <si>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</si>
  <si>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</si>
  <si>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</si>
  <si>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</si>
  <si>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</si>
  <si>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</si>
  <si>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</si>
  <si>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</si>
  <si>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</si>
  <si>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</si>
  <si>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</si>
  <si>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</si>
  <si>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</si>
  <si>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</si>
  <si>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</si>
  <si>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</si>
  <si>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</si>
  <si>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</si>
  <si>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</si>
  <si>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</si>
  <si>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</si>
  <si>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</si>
  <si>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</si>
  <si>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</si>
  <si>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</si>
  <si>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</si>
  <si>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</si>
  <si>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</si>
  <si>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</si>
  <si>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</si>
  <si>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</si>
  <si>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</si>
  <si>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</si>
  <si>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</si>
  <si>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</si>
  <si>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</si>
  <si>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</si>
  <si>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</si>
  <si>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</si>
  <si>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</si>
  <si>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</si>
  <si>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</si>
  <si>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</si>
  <si>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</si>
  <si>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</si>
  <si>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</si>
  <si>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</si>
  <si>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</si>
  <si>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</si>
  <si>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</si>
  <si>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</si>
  <si>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</si>
  <si>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</si>
  <si>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</si>
  <si>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</si>
  <si>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</si>
  <si>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</si>
  <si>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</si>
  <si>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</si>
  <si>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</si>
  <si>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</si>
  <si>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</si>
  <si>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</si>
  <si>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</si>
  <si>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</si>
  <si>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</si>
  <si>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</si>
  <si>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</si>
  <si>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</si>
  <si>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</si>
  <si>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</si>
  <si>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</si>
  <si>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</si>
  <si>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</si>
  <si>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</si>
  <si>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</si>
  <si>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</si>
  <si>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</si>
  <si>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</si>
  <si>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</si>
  <si>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</si>
  <si>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</si>
  <si>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</si>
  <si>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</si>
  <si>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</si>
  <si>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</si>
  <si>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</si>
  <si>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</si>
  <si>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</si>
  <si>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</si>
  <si>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</si>
  <si>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</si>
  <si>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</si>
  <si>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</si>
  <si>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</si>
  <si>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</si>
  <si>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</si>
  <si>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</si>
  <si>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</si>
  <si>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</si>
  <si>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</si>
  <si>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</si>
  <si>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</si>
  <si>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</si>
  <si>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</si>
  <si>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</si>
  <si>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</si>
  <si>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</si>
  <si>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</si>
  <si>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</si>
  <si>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</si>
  <si>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</si>
  <si>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</si>
  <si>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</si>
  <si>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</si>
  <si>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</si>
  <si>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</si>
  <si>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</si>
  <si>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</si>
  <si>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</si>
  <si>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</si>
  <si>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</si>
  <si>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</si>
  <si>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</si>
  <si>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</si>
  <si>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</si>
  <si>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</si>
  <si>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</si>
  <si>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</si>
  <si>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</si>
  <si>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</si>
  <si>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</si>
  <si>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</si>
  <si>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</si>
  <si>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</si>
  <si>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</si>
  <si>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</si>
  <si>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</si>
  <si>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</si>
  <si>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</si>
  <si>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</si>
  <si>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</si>
  <si>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</si>
  <si>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</si>
  <si>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</si>
  <si>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</si>
  <si>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</si>
  <si>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</si>
  <si>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</si>
  <si>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</si>
  <si>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</si>
  <si>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</si>
  <si>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</si>
  <si>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</si>
  <si>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</si>
  <si>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</si>
  <si>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</si>
  <si>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</si>
  <si>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</si>
  <si>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</si>
  <si>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</si>
  <si>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</si>
  <si>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</si>
  <si>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</si>
  <si>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</si>
  <si>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</si>
  <si>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</si>
  <si>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</si>
  <si>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</si>
  <si>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</si>
  <si>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</si>
  <si>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</si>
  <si>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</si>
  <si>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</si>
  <si>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</si>
  <si>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</si>
  <si>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</si>
  <si>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</si>
  <si>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</si>
  <si>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</si>
  <si>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</si>
  <si>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</si>
  <si>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</si>
  <si>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</si>
  <si>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</si>
  <si>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</si>
  <si>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</si>
  <si>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</si>
  <si>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</si>
  <si>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</si>
  <si>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</si>
  <si>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</si>
  <si>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</si>
  <si>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</si>
  <si>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</si>
  <si>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</si>
  <si>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</si>
  <si>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</si>
  <si>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</si>
  <si>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</si>
  <si>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</si>
  <si>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</si>
  <si>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</si>
  <si>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</si>
  <si>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</si>
  <si>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</si>
  <si>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</si>
  <si>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</si>
  <si>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</si>
  <si>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</si>
  <si>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</si>
  <si>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</si>
  <si>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</si>
  <si>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</si>
  <si>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</si>
  <si>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</si>
  <si>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</si>
  <si>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</si>
  <si>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</si>
  <si>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</si>
  <si>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</si>
  <si>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</si>
  <si>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</si>
  <si>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</si>
  <si>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</si>
  <si>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</si>
  <si>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</si>
  <si>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</si>
  <si>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</si>
  <si>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</si>
  <si>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</si>
  <si>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</si>
  <si>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</si>
  <si>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</si>
  <si>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</si>
  <si>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</si>
  <si>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</si>
  <si>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</si>
  <si>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</si>
  <si>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</si>
  <si>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</si>
  <si>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</si>
  <si>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</si>
  <si>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</si>
  <si>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</si>
  <si>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</si>
  <si>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</si>
  <si>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</si>
  <si>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</si>
  <si>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</si>
  <si>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</si>
  <si>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</si>
  <si>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</si>
  <si>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</si>
  <si>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</si>
  <si>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</si>
  <si>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</si>
  <si>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</si>
  <si>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</si>
  <si>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</si>
  <si>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</si>
  <si>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</si>
  <si>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</si>
  <si>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</si>
  <si>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</si>
  <si>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</si>
  <si>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</si>
  <si>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</si>
  <si>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</si>
  <si>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</si>
  <si>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</si>
  <si>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</si>
  <si>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</si>
  <si>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</si>
  <si>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</si>
  <si>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</si>
  <si>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</si>
  <si>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</si>
  <si>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</si>
  <si>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</si>
  <si>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</si>
  <si>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</si>
  <si>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</si>
  <si>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</si>
  <si>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</si>
  <si>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</si>
  <si>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</si>
  <si>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</si>
  <si>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</si>
  <si>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</si>
  <si>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</si>
  <si>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</si>
  <si>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</si>
  <si>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</si>
  <si>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</si>
  <si>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</si>
  <si>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</si>
  <si>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</si>
  <si>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</si>
  <si>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</si>
  <si>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</si>
  <si>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</si>
  <si>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</si>
  <si>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</si>
  <si>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</si>
  <si>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</si>
  <si>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</si>
  <si>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</si>
  <si>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</si>
  <si>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</si>
  <si>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</si>
  <si>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</si>
  <si>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</si>
  <si>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</si>
  <si>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</si>
  <si>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</si>
  <si>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</si>
  <si>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</si>
  <si>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</si>
  <si>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</si>
  <si>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</si>
  <si>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</si>
  <si>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</si>
  <si>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</si>
  <si>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</si>
  <si>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</si>
  <si>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</si>
  <si>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</si>
  <si>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</si>
  <si>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</si>
  <si>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</si>
  <si>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</si>
  <si>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</si>
  <si>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</si>
  <si>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</si>
  <si>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</si>
  <si>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</si>
  <si>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</si>
  <si>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</si>
  <si>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</si>
  <si>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</si>
  <si>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</si>
  <si>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</si>
  <si>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</si>
  <si>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</si>
  <si>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</si>
  <si>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</si>
  <si>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</si>
  <si>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</si>
  <si>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</si>
  <si>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</si>
  <si>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</si>
  <si>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</si>
  <si>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</si>
  <si>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</si>
  <si>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</si>
  <si>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</si>
  <si>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</si>
  <si>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</si>
  <si>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</si>
  <si>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</si>
  <si>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</si>
  <si>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</si>
  <si>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</si>
  <si>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</si>
  <si>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</si>
  <si>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</si>
  <si>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</si>
  <si>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</si>
  <si>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</si>
  <si>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</si>
  <si>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</si>
  <si>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</si>
  <si>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</si>
  <si>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</si>
  <si>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</si>
  <si>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</si>
  <si>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</si>
  <si>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</si>
  <si>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</si>
  <si>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</si>
  <si>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</si>
  <si>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</si>
  <si>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</si>
  <si>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</si>
  <si>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</si>
  <si>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</si>
  <si>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</si>
  <si>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</si>
  <si>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</si>
  <si>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</si>
  <si>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</si>
  <si>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</si>
  <si>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</si>
  <si>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</si>
  <si>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</si>
  <si>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</si>
  <si>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</si>
  <si>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</si>
  <si>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</si>
  <si>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</si>
  <si>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</si>
  <si>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</si>
  <si>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</si>
  <si>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</si>
  <si>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</si>
  <si>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</si>
  <si>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</si>
  <si>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</si>
  <si>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</si>
  <si>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</si>
  <si>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</si>
  <si>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</si>
  <si>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</si>
  <si>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</si>
  <si>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</si>
  <si>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</si>
  <si>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</si>
  <si>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</si>
  <si>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</si>
  <si>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</si>
  <si>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</si>
  <si>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</si>
  <si>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</si>
  <si>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</si>
  <si>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</si>
  <si>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</si>
  <si>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</si>
  <si>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</si>
  <si>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</si>
  <si>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</si>
  <si>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</si>
  <si>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</si>
  <si>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</si>
  <si>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</si>
  <si>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</si>
  <si>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</si>
  <si>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</si>
  <si>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</si>
  <si>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</si>
  <si>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</si>
  <si>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</si>
  <si>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</si>
  <si>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</si>
  <si>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</si>
  <si>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</si>
  <si>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</si>
  <si>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</si>
  <si>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</si>
  <si>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</si>
  <si>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</si>
  <si>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</si>
  <si>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</si>
  <si>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</si>
  <si>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</si>
  <si>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</si>
  <si>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</si>
  <si>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</si>
  <si>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</si>
  <si>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</si>
  <si>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</si>
  <si>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</si>
  <si>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</si>
  <si>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</si>
  <si>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</si>
  <si>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</si>
  <si>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</si>
  <si>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</si>
  <si>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</si>
  <si>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</si>
  <si>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</si>
  <si>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</si>
  <si>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</si>
  <si>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</si>
  <si>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</si>
  <si>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</si>
  <si>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</si>
  <si>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</si>
  <si>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</si>
  <si>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</si>
  <si>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</si>
  <si>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</si>
  <si>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</si>
  <si>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</si>
  <si>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</si>
  <si>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</si>
  <si>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</si>
  <si>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</si>
  <si>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</si>
  <si>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</si>
  <si>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</si>
  <si>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</si>
  <si>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</si>
  <si>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</si>
  <si>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</si>
  <si>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</si>
  <si>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</si>
  <si>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</si>
  <si>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</si>
  <si>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</si>
  <si>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</si>
  <si>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</si>
  <si>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</si>
  <si>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</si>
  <si>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</si>
  <si>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</si>
  <si>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</si>
  <si>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</si>
  <si>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</si>
  <si>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</si>
  <si>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</si>
  <si>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</si>
  <si>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</si>
  <si>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</si>
  <si>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</si>
  <si>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</si>
  <si>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</si>
  <si>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</si>
  <si>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</si>
  <si>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</si>
  <si>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</si>
  <si>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</si>
  <si>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</si>
  <si>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</si>
  <si>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</si>
  <si>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</si>
  <si>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</si>
  <si>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</si>
  <si>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</si>
  <si>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</si>
  <si>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</si>
  <si>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</si>
  <si>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</si>
  <si>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</si>
  <si>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</si>
  <si>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</si>
  <si>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</si>
  <si>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</si>
  <si>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</si>
  <si>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</si>
  <si>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</si>
  <si>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</si>
  <si>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</si>
  <si>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</si>
  <si>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</si>
  <si>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</si>
  <si>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</si>
  <si>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</si>
  <si>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</si>
  <si>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</si>
  <si>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</si>
  <si>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</si>
  <si>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</si>
  <si>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</si>
  <si>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</si>
  <si>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</si>
  <si>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</si>
  <si>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</si>
  <si>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</si>
  <si>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</si>
  <si>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</si>
  <si>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</si>
  <si>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</si>
  <si>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</si>
  <si>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</si>
  <si>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</si>
  <si>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</si>
  <si>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</si>
  <si>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</si>
  <si>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</si>
  <si>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</si>
  <si>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</si>
  <si>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</si>
  <si>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</si>
  <si>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</si>
  <si>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</si>
  <si>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</si>
  <si>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</si>
  <si>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</si>
  <si>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</si>
  <si>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</si>
  <si>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</si>
  <si>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</si>
  <si>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</si>
  <si>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</si>
  <si>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</si>
  <si>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</si>
  <si>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</si>
  <si>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</si>
  <si>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</si>
  <si>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</si>
  <si>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</si>
  <si>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</si>
  <si>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</si>
  <si>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</si>
  <si>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</si>
  <si>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</si>
  <si>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</si>
  <si>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</si>
  <si>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</si>
  <si>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</si>
  <si>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</si>
  <si>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</si>
  <si>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</si>
  <si>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</si>
  <si>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</si>
  <si>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</si>
  <si>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</si>
  <si>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</si>
  <si>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</si>
  <si>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</si>
  <si>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</si>
  <si>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</si>
  <si>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</si>
  <si>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</si>
  <si>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</si>
  <si>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</si>
  <si>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</si>
  <si>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</si>
  <si>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</si>
  <si>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</si>
  <si>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</si>
  <si>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</si>
  <si>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</si>
  <si>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</si>
  <si>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</si>
  <si>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</si>
  <si>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</si>
  <si>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</si>
  <si>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</si>
  <si>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</si>
  <si>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</si>
  <si>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</si>
  <si>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</si>
  <si>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</si>
  <si>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</si>
  <si>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</si>
  <si>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</si>
  <si>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</si>
  <si>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</si>
  <si>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</si>
  <si>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</si>
  <si>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</si>
  <si>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</si>
  <si>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</si>
  <si>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</si>
  <si>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</si>
  <si>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</si>
  <si>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</si>
  <si>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</si>
  <si>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</si>
  <si>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</si>
  <si>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</si>
  <si>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</si>
  <si>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</si>
  <si>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</si>
  <si>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</si>
  <si>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</si>
  <si>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</si>
  <si>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</si>
  <si>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</si>
  <si>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</si>
  <si>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</si>
  <si>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</si>
  <si>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</si>
  <si>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</si>
  <si>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</si>
  <si>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</si>
  <si>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</si>
  <si>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</si>
  <si>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</si>
  <si>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</si>
  <si>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</si>
  <si>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</si>
  <si>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</si>
  <si>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</si>
  <si>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</si>
  <si>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</si>
  <si>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</si>
  <si>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</si>
  <si>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</si>
  <si>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</si>
  <si>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</si>
  <si>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</si>
  <si>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</si>
  <si>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</si>
  <si>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</si>
  <si>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</si>
  <si>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</si>
  <si>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</si>
  <si>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</si>
  <si>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</si>
  <si>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</si>
  <si>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</si>
  <si>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</si>
  <si>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</si>
  <si>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</si>
  <si>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</si>
  <si>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</si>
  <si>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</si>
  <si>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</si>
  <si>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</si>
  <si>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</si>
  <si>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</si>
  <si>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</si>
  <si>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</si>
  <si>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</si>
  <si>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</si>
  <si>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</si>
  <si>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</si>
  <si>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</si>
  <si>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</si>
  <si>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</si>
  <si>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</si>
  <si>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</si>
  <si>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</si>
  <si>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</si>
  <si>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</si>
  <si>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</si>
  <si>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</si>
  <si>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</si>
  <si>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</si>
  <si>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</si>
  <si>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</si>
  <si>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</si>
  <si>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</si>
  <si>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</si>
  <si>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</si>
  <si>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</si>
  <si>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</si>
  <si>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</si>
  <si>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</si>
  <si>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</si>
  <si>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</si>
  <si>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</si>
  <si>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</si>
  <si>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</si>
  <si>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</si>
  <si>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</si>
  <si>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</si>
  <si>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</si>
  <si>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</si>
  <si>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</si>
  <si>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</si>
  <si>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</si>
  <si>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</si>
  <si>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</si>
  <si>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</si>
  <si>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</si>
  <si>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</si>
  <si>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</si>
  <si>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</si>
  <si>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</si>
  <si>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</si>
  <si>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</si>
  <si>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</si>
  <si>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</si>
  <si>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</si>
  <si>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</si>
  <si>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</si>
  <si>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</si>
  <si>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</si>
  <si>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</si>
  <si>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</si>
  <si>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</si>
  <si>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</si>
  <si>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</si>
  <si>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</si>
  <si>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</si>
  <si>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</si>
  <si>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</si>
  <si>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</si>
  <si>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</si>
  <si>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</si>
  <si>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</si>
  <si>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</si>
  <si>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</si>
  <si>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</si>
  <si>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</si>
  <si>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</si>
  <si>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</si>
  <si>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</si>
  <si>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</si>
  <si>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</si>
  <si>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</si>
  <si>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</si>
  <si>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</si>
  <si>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</si>
  <si>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</si>
  <si>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</si>
  <si>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</si>
  <si>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</si>
  <si>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</si>
  <si>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</si>
  <si>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</si>
  <si>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</si>
  <si>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</si>
  <si>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</si>
  <si>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</si>
  <si>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</si>
  <si>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</si>
  <si>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</si>
  <si>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</si>
  <si>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</si>
  <si>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</si>
  <si>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</si>
  <si>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</si>
  <si>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</si>
  <si>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</si>
  <si>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</si>
  <si>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</si>
  <si>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</si>
  <si>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</si>
  <si>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</si>
  <si>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</si>
  <si>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</si>
  <si>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</si>
  <si>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</si>
  <si>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</si>
  <si>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</si>
  <si>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</si>
  <si>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</si>
  <si>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</si>
  <si>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</si>
  <si>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</si>
  <si>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</si>
  <si>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</si>
  <si>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</si>
  <si>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</si>
  <si>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</si>
  <si>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</si>
  <si>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</si>
  <si>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</si>
  <si>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</si>
  <si>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</si>
  <si>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</si>
  <si>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</si>
  <si>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</si>
  <si>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</si>
  <si>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</si>
  <si>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</si>
  <si>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</si>
  <si>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</si>
  <si>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</si>
  <si>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</si>
  <si>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</si>
  <si>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</si>
  <si>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</si>
  <si>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</si>
  <si>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</si>
  <si>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</si>
  <si>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</si>
  <si>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</si>
  <si>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</si>
  <si>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</si>
  <si>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</si>
  <si>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</si>
  <si>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</si>
  <si>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</si>
  <si>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</si>
  <si>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</si>
  <si>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</si>
  <si>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</si>
  <si>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</si>
  <si>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</si>
  <si>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</si>
  <si>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</si>
  <si>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</si>
  <si>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</si>
  <si>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</si>
  <si>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</si>
  <si>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</si>
  <si>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</si>
  <si>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</si>
  <si>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</si>
  <si>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</si>
  <si>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</si>
  <si>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</si>
  <si>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</si>
  <si>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</si>
  <si>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</si>
  <si>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</si>
  <si>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</si>
  <si>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</si>
  <si>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</si>
  <si>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</si>
  <si>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</si>
  <si>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</si>
  <si>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</si>
  <si>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</si>
  <si>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</si>
  <si>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</si>
  <si>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</si>
  <si>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</si>
  <si>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</si>
  <si>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</si>
  <si>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</si>
  <si>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</si>
  <si>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</si>
  <si>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</si>
  <si>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</si>
  <si>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</si>
  <si>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</si>
  <si>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</si>
  <si>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</si>
  <si>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</si>
  <si>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</si>
  <si>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</si>
  <si>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</si>
  <si>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</si>
  <si>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</si>
  <si>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</si>
  <si>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</si>
  <si>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</si>
  <si>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</si>
  <si>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</si>
  <si>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</si>
  <si>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</si>
  <si>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</si>
  <si>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</si>
  <si>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</si>
  <si>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</si>
  <si>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</si>
  <si>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</si>
  <si>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</si>
  <si>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</si>
  <si>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</si>
  <si>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</si>
  <si>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</si>
  <si>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</si>
  <si>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</si>
  <si>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</si>
  <si>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</si>
  <si>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</si>
  <si>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</si>
  <si>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</si>
  <si>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</si>
  <si>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</si>
  <si>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</si>
  <si>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</si>
  <si>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</si>
  <si>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</si>
  <si>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</si>
  <si>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</si>
  <si>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</si>
  <si>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</si>
  <si>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</si>
  <si>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</si>
  <si>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</si>
  <si>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</si>
  <si>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</si>
  <si>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</si>
  <si>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</si>
  <si>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</si>
  <si>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</si>
  <si>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</si>
  <si>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</si>
  <si>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</si>
  <si>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</si>
  <si>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</si>
  <si>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</si>
  <si>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</si>
  <si>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</si>
  <si>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</si>
  <si>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</si>
  <si>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</si>
  <si>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</si>
  <si>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</si>
  <si>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</si>
  <si>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</si>
  <si>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</si>
  <si>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</si>
  <si>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</si>
  <si>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</si>
  <si>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</si>
  <si>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</si>
  <si>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</si>
  <si>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</si>
  <si>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</si>
  <si>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</si>
  <si>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</si>
  <si>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</si>
  <si>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</si>
  <si>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</si>
  <si>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</si>
  <si>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</si>
  <si>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</si>
  <si>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</si>
  <si>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</si>
  <si>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</si>
  <si>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</si>
  <si>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</si>
  <si>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</si>
  <si>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</si>
  <si>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</si>
  <si>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</si>
  <si>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</si>
  <si>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</si>
  <si>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</si>
  <si>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</si>
  <si>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</si>
  <si>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</si>
  <si>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</si>
  <si>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</si>
  <si>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</si>
  <si>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</si>
  <si>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</si>
  <si>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</si>
  <si>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</si>
  <si>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</si>
  <si>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</si>
  <si>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</si>
  <si>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</si>
  <si>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</si>
  <si>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</si>
  <si>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</si>
  <si>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</si>
  <si>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</si>
  <si>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</si>
  <si>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</si>
  <si>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</si>
  <si>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</si>
  <si>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</si>
  <si>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</si>
  <si>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</si>
  <si>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</si>
  <si>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</si>
  <si>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</si>
  <si>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</si>
  <si>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</si>
  <si>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</si>
  <si>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</si>
  <si>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</si>
  <si>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</si>
  <si>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</si>
  <si>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</si>
  <si>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</si>
  <si>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</si>
  <si>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</si>
  <si>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</si>
  <si>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</si>
  <si>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</si>
  <si>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</si>
  <si>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</si>
  <si>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</si>
  <si>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</si>
  <si>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</si>
  <si>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</si>
  <si>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</si>
  <si>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</si>
  <si>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</si>
  <si>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</si>
  <si>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</si>
  <si>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</si>
  <si>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</si>
  <si>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</si>
  <si>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</si>
  <si>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</si>
  <si>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</si>
  <si>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</si>
  <si>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</si>
  <si>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</si>
  <si>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</si>
  <si>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</si>
  <si>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</si>
  <si>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</si>
  <si>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</si>
  <si>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</si>
  <si>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</si>
  <si>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</si>
  <si>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</si>
  <si>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</si>
  <si>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</si>
  <si>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</si>
  <si>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</si>
  <si>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</si>
  <si>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</si>
  <si>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</si>
  <si>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</si>
  <si>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</si>
  <si>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</si>
  <si>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</si>
  <si>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</si>
  <si>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</si>
  <si>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</si>
  <si>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</si>
  <si>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</si>
  <si>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</si>
  <si>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</si>
  <si>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</si>
  <si>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</si>
  <si>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</si>
  <si>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</si>
  <si>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</si>
  <si>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</si>
  <si>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</si>
  <si>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</si>
  <si>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</si>
  <si>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</si>
  <si>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</si>
  <si>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</si>
  <si>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</si>
  <si>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</si>
  <si>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</si>
  <si>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</si>
  <si>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</si>
  <si>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</si>
  <si>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</si>
  <si>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</si>
  <si>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</si>
  <si>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</si>
  <si>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</si>
  <si>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</si>
  <si>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</si>
  <si>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</si>
  <si>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</si>
  <si>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</si>
  <si>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</si>
  <si>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</si>
  <si>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</si>
  <si>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</si>
  <si>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</si>
  <si>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</si>
  <si>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</si>
  <si>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</si>
  <si>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</si>
  <si>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</si>
  <si>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</si>
  <si>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</si>
  <si>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</si>
  <si>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</si>
  <si>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</si>
  <si>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</si>
  <si>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</si>
  <si>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</si>
  <si>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</si>
  <si>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</si>
  <si>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</si>
  <si>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</si>
  <si>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</si>
  <si>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</si>
  <si>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</si>
  <si>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</si>
  <si>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</si>
  <si>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</si>
  <si>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</si>
  <si>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</si>
  <si>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</si>
  <si>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</si>
  <si>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</si>
  <si>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</si>
  <si>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</si>
  <si>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</si>
  <si>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</si>
  <si>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</si>
  <si>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</si>
  <si>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</si>
  <si>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</si>
  <si>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</si>
  <si>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</si>
  <si>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</si>
  <si>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</si>
  <si>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</si>
  <si>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</si>
  <si>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</si>
  <si>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</si>
  <si>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</si>
  <si>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</si>
  <si>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</si>
  <si>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</si>
  <si>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</si>
  <si>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</si>
  <si>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</si>
  <si>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</si>
  <si>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</si>
  <si>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</si>
  <si>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</si>
  <si>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</si>
  <si>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</si>
  <si>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</si>
  <si>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</si>
  <si>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</si>
  <si>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</si>
  <si>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</si>
  <si>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</si>
  <si>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</si>
  <si>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</si>
  <si>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</si>
  <si>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</si>
  <si>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</si>
  <si>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</si>
  <si>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</si>
  <si>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</si>
  <si>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</si>
  <si>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</si>
  <si>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</si>
  <si>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</si>
  <si>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</si>
  <si>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</si>
  <si>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</si>
  <si>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</si>
  <si>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</si>
  <si>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</si>
  <si>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</si>
  <si>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</si>
  <si>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</si>
  <si>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</si>
  <si>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</si>
  <si>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</si>
  <si>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</si>
  <si>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</si>
  <si>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</si>
  <si>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</si>
  <si>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</si>
  <si>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</si>
  <si>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</si>
  <si>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</si>
  <si>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</si>
  <si>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</si>
  <si>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</si>
  <si>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</si>
  <si>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</si>
  <si>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</si>
  <si>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</si>
  <si>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</si>
  <si>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</si>
  <si>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</si>
  <si>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</si>
  <si>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</si>
  <si>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</si>
  <si>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</si>
  <si>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</si>
  <si>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</si>
  <si>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</si>
  <si>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</si>
  <si>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</si>
  <si>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</si>
  <si>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</si>
  <si>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</si>
  <si>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</si>
  <si>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</si>
  <si>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</si>
  <si>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</si>
  <si>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</si>
  <si>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</si>
  <si>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</si>
  <si>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</si>
  <si>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</si>
  <si>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</si>
  <si>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</si>
  <si>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</si>
  <si>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</si>
  <si>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</si>
  <si>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</si>
  <si>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</si>
  <si>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</si>
  <si>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</si>
  <si>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</si>
  <si>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</si>
  <si>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</si>
  <si>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</si>
  <si>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</si>
  <si>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</si>
  <si>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</si>
  <si>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</si>
  <si>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</si>
  <si>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</si>
  <si>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</si>
  <si>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</si>
  <si>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</si>
  <si>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</si>
  <si>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</si>
  <si>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</si>
  <si>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</si>
  <si>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</si>
  <si>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</si>
  <si>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</si>
  <si>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</si>
  <si>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</si>
  <si>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</si>
  <si>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</si>
  <si>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</si>
  <si>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</si>
  <si>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</si>
  <si>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</si>
  <si>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</si>
  <si>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</si>
  <si>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</si>
  <si>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</si>
  <si>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</si>
  <si>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</si>
  <si>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</si>
  <si>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</si>
  <si>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</si>
  <si>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</si>
  <si>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</si>
  <si>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</si>
  <si>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</si>
  <si>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</si>
  <si>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</si>
  <si>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</si>
  <si>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</si>
  <si>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</si>
  <si>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</si>
  <si>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</si>
  <si>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</si>
  <si>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</si>
  <si>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</si>
  <si>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</si>
  <si>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</si>
  <si>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</si>
  <si>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</si>
  <si>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</si>
  <si>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</si>
  <si>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</si>
  <si>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</si>
  <si>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</si>
  <si>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</si>
  <si>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</si>
  <si>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</si>
  <si>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</si>
  <si>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</si>
  <si>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</si>
  <si>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</si>
  <si>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</si>
  <si>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</si>
  <si>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</si>
  <si>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</si>
  <si>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</si>
  <si>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</si>
  <si>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</si>
  <si>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</si>
  <si>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</si>
  <si>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</si>
  <si>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</si>
  <si>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</si>
  <si>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</si>
  <si>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</si>
  <si>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</si>
  <si>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</si>
  <si>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</si>
  <si>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</si>
  <si>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</si>
  <si>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</si>
  <si>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</si>
  <si>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</si>
  <si>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</si>
  <si>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</si>
  <si>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</si>
  <si>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</si>
  <si>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</si>
  <si>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</si>
  <si>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</si>
  <si>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</si>
  <si>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</si>
  <si>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</si>
  <si>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</si>
  <si>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</si>
  <si>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</si>
  <si>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</si>
  <si>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</si>
  <si>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</si>
  <si>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</si>
  <si>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</si>
  <si>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</si>
  <si>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</si>
  <si>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</si>
  <si>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</si>
  <si>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</si>
  <si>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</si>
  <si>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</si>
  <si>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</si>
  <si>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</si>
  <si>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</si>
  <si>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</si>
  <si>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</si>
  <si>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</si>
  <si>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</si>
  <si>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</si>
  <si>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</si>
  <si>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</si>
  <si>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</si>
  <si>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</si>
  <si>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</si>
  <si>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</si>
  <si>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</si>
  <si>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</si>
  <si>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</si>
  <si>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</si>
  <si>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</si>
  <si>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</si>
  <si>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</si>
  <si>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</si>
  <si>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</si>
  <si>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</si>
  <si>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</si>
  <si>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</si>
  <si>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</si>
  <si>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</si>
  <si>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</si>
  <si>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</si>
  <si>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</si>
  <si>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</si>
  <si>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</si>
  <si>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</si>
  <si>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</si>
  <si>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</si>
  <si>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</si>
  <si>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</si>
  <si>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</si>
  <si>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</si>
  <si>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</si>
  <si>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</si>
  <si>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</si>
  <si>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</si>
  <si>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</si>
  <si>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</si>
  <si>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</si>
  <si>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</si>
  <si>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</si>
  <si>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</si>
  <si>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</si>
  <si>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</si>
  <si>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</si>
  <si>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</si>
  <si>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</si>
  <si>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</si>
  <si>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</si>
  <si>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</si>
  <si>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</si>
  <si>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</si>
  <si>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</si>
  <si>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</si>
  <si>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</si>
  <si>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</si>
  <si>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</si>
  <si>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</si>
  <si>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</si>
  <si>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</si>
  <si>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</si>
  <si>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</si>
  <si>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</si>
  <si>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</si>
  <si>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</si>
  <si>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</si>
  <si>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</si>
  <si>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</si>
  <si>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</si>
  <si>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</si>
  <si>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</si>
  <si>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</si>
  <si>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</si>
  <si>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</si>
  <si>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</si>
  <si>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</si>
  <si>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</si>
  <si>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</si>
  <si>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</si>
  <si>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</si>
  <si>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</si>
  <si>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</si>
  <si>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</si>
  <si>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</si>
  <si>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</si>
  <si>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</si>
  <si>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</si>
  <si>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</si>
  <si>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</si>
  <si>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</si>
  <si>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</si>
  <si>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</si>
  <si>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</si>
  <si>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</si>
  <si>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</si>
  <si>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</si>
  <si>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</si>
  <si>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</si>
  <si>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</si>
  <si>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</si>
  <si>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</si>
  <si>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</si>
  <si>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</si>
  <si>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</si>
  <si>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</si>
  <si>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</si>
  <si>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</si>
  <si>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</si>
  <si>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</si>
  <si>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</si>
  <si>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</si>
  <si>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</si>
  <si>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</si>
  <si>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</si>
  <si>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</si>
  <si>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</si>
  <si>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</si>
  <si>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</si>
  <si>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</si>
  <si>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</si>
  <si>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</si>
  <si>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</si>
  <si>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</si>
  <si>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</si>
  <si>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</si>
  <si>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</si>
  <si>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</si>
  <si>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</si>
  <si>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</si>
  <si>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</si>
  <si>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</si>
  <si>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</si>
  <si>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</si>
  <si>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</si>
  <si>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</si>
  <si>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</si>
  <si>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</si>
  <si>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</si>
  <si>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</si>
  <si>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</si>
  <si>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</si>
  <si>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</si>
  <si>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</si>
  <si>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</si>
  <si>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</si>
  <si>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</si>
  <si>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</si>
  <si>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</si>
  <si>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</si>
  <si>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</si>
  <si>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</si>
  <si>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</si>
  <si>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</si>
  <si>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</si>
  <si>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</si>
  <si>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</si>
  <si>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</si>
  <si>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</si>
  <si>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</si>
  <si>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</si>
  <si>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</si>
  <si>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</si>
  <si>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</si>
  <si>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</si>
  <si>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</si>
  <si>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</si>
  <si>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</si>
  <si>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</si>
  <si>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</si>
  <si>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</si>
  <si>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</si>
  <si>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</si>
  <si>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</si>
  <si>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</si>
  <si>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</si>
  <si>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</si>
  <si>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</si>
  <si>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</si>
  <si>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</si>
  <si>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</si>
  <si>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</si>
  <si>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</si>
  <si>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</si>
  <si>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</si>
  <si>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</si>
  <si>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</si>
  <si>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</si>
  <si>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</si>
  <si>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</si>
  <si>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</si>
  <si>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</si>
  <si>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</si>
  <si>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</si>
  <si>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</si>
  <si>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</si>
  <si>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</si>
  <si>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</si>
  <si>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</si>
  <si>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</si>
  <si>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</si>
  <si>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</si>
  <si>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</si>
  <si>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</si>
  <si>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</si>
  <si>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</si>
  <si>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</si>
  <si>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</si>
  <si>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</si>
  <si>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</si>
  <si>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</si>
  <si>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</si>
  <si>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</si>
  <si>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</si>
  <si>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</si>
  <si>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</si>
  <si>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</si>
  <si>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</si>
  <si>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</si>
  <si>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</si>
  <si>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</si>
  <si>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</si>
  <si>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</si>
  <si>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</si>
  <si>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</si>
  <si>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</si>
  <si>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</si>
  <si>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</si>
  <si>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</si>
  <si>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</si>
  <si>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</si>
  <si>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</si>
  <si>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</si>
  <si>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</si>
  <si>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</si>
  <si>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</si>
  <si>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</si>
  <si>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</si>
  <si>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</si>
  <si>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</si>
  <si>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</si>
  <si>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</si>
  <si>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</si>
  <si>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</si>
  <si>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</si>
  <si>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</si>
  <si>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</si>
  <si>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</si>
  <si>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</si>
  <si>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</si>
  <si>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</si>
  <si>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</si>
  <si>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</si>
  <si>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</si>
  <si>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</si>
  <si>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</si>
  <si>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</si>
  <si>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</si>
  <si>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</si>
  <si>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</si>
  <si>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</si>
  <si>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</si>
  <si>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</si>
  <si>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</si>
  <si>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</si>
  <si>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</si>
  <si>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</si>
  <si>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</si>
  <si>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</si>
  <si>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</si>
  <si>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</si>
  <si>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</si>
  <si>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</si>
  <si>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</si>
  <si>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</si>
  <si>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</si>
  <si>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</si>
  <si>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</si>
  <si>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</si>
  <si>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</si>
  <si>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</si>
  <si>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</si>
  <si>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</si>
  <si>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</si>
  <si>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</si>
  <si>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</si>
  <si>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</si>
  <si>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</si>
  <si>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</si>
  <si>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</si>
  <si>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</si>
  <si>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</si>
  <si>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</si>
  <si>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</si>
  <si>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</si>
  <si>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</si>
  <si>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</si>
  <si>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</si>
  <si>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</si>
  <si>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</si>
  <si>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</si>
  <si>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</si>
  <si>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</si>
  <si>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</si>
  <si>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</si>
  <si>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</si>
  <si>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</si>
  <si>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</si>
  <si>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</si>
  <si>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</si>
  <si>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</si>
  <si>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</si>
  <si>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</si>
  <si>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</si>
  <si>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</si>
  <si>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</si>
  <si>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</si>
  <si>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</si>
  <si>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</si>
  <si>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</si>
  <si>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</si>
  <si>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</si>
  <si>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</si>
  <si>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</si>
  <si>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</si>
  <si>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</si>
  <si>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</si>
  <si>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</si>
  <si>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</si>
  <si>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</si>
  <si>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</si>
  <si>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</si>
  <si>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</si>
  <si>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</si>
  <si>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</si>
  <si>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</si>
  <si>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</si>
  <si>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</si>
  <si>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</si>
  <si>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</si>
  <si>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</si>
  <si>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</si>
  <si>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</si>
  <si>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</si>
  <si>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</si>
  <si>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</si>
  <si>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</si>
  <si>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</si>
  <si>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</si>
  <si>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</si>
  <si>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</si>
  <si>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</si>
  <si>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</si>
  <si>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</si>
  <si>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</si>
  <si>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</si>
  <si>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</si>
  <si>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</si>
  <si>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</si>
  <si>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</si>
  <si>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</si>
  <si>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</si>
  <si>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</si>
  <si>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</si>
  <si>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</si>
  <si>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</si>
  <si>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</si>
  <si>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</si>
  <si>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</si>
  <si>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</si>
  <si>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</si>
  <si>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</si>
  <si>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</si>
  <si>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</si>
  <si>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</si>
  <si>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</si>
  <si>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</si>
  <si>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</si>
  <si>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</si>
  <si>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</si>
  <si>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</si>
  <si>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</si>
  <si>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</si>
  <si>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</si>
  <si>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</si>
  <si>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</si>
  <si>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</si>
  <si>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</si>
  <si>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</si>
  <si>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</si>
  <si>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</si>
  <si>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</si>
  <si>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</si>
  <si>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</si>
  <si>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</si>
  <si>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</si>
  <si>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</si>
  <si>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</si>
  <si>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</si>
  <si>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</si>
  <si>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</si>
  <si>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</si>
  <si>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</si>
  <si>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</si>
  <si>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</si>
  <si>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</si>
  <si>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</si>
  <si>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</si>
  <si>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</si>
  <si>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</si>
  <si>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</si>
  <si>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</si>
  <si>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</si>
  <si>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</si>
  <si>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</si>
  <si>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</si>
  <si>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</si>
  <si>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</si>
  <si>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</si>
  <si>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</si>
  <si>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</si>
  <si>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</si>
  <si>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</si>
  <si>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</si>
  <si>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</si>
  <si>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</si>
  <si>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</si>
  <si>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</si>
  <si>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</si>
  <si>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</si>
  <si>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</si>
  <si>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</si>
  <si>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</si>
  <si>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</si>
  <si>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</si>
  <si>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</si>
  <si>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</si>
  <si>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</si>
  <si>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</si>
  <si>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</si>
  <si>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</si>
  <si>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</si>
  <si>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</si>
  <si>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</si>
  <si>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</si>
  <si>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</si>
  <si>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</si>
  <si>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</si>
  <si>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</si>
  <si>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</si>
  <si>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</si>
  <si>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</si>
  <si>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</si>
  <si>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</si>
  <si>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</si>
  <si>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</si>
  <si>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</si>
  <si>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</si>
  <si>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</si>
  <si>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</si>
  <si>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</si>
  <si>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</si>
  <si>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</si>
  <si>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</si>
  <si>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</si>
  <si>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</si>
  <si>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</si>
  <si>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</si>
  <si>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</si>
  <si>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</si>
  <si>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</si>
  <si>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</si>
  <si>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</si>
  <si>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</si>
  <si>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</si>
  <si>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</si>
  <si>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</si>
  <si>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</si>
  <si>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</si>
  <si>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</si>
  <si>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</si>
  <si>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</si>
  <si>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</si>
  <si>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</si>
  <si>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</si>
  <si>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</si>
  <si>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</si>
  <si>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</si>
  <si>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</si>
  <si>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</si>
  <si>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</si>
  <si>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</si>
  <si>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</si>
  <si>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</si>
  <si>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</si>
  <si>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</si>
  <si>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</si>
  <si>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</si>
  <si>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</si>
  <si>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</si>
  <si>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</si>
  <si>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</si>
  <si>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</si>
  <si>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</si>
  <si>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</si>
  <si>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</si>
  <si>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</si>
  <si>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</si>
  <si>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</si>
  <si>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</si>
  <si>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</si>
  <si>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</si>
  <si>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</si>
  <si>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</si>
  <si>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</si>
  <si>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</si>
  <si>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</si>
  <si>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</si>
  <si>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</si>
  <si>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</si>
  <si>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</si>
  <si>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</si>
  <si>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</si>
  <si>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</si>
  <si>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</si>
  <si>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</si>
  <si>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</si>
  <si>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</si>
  <si>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</si>
  <si>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</si>
  <si>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</si>
  <si>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</si>
  <si>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</si>
  <si>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</si>
  <si>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</si>
  <si>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</si>
  <si>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</si>
  <si>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</si>
  <si>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</si>
  <si>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</si>
  <si>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</si>
  <si>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</si>
  <si>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</si>
  <si>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</si>
  <si>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</si>
  <si>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</si>
  <si>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</si>
  <si>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</si>
  <si>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</si>
  <si>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</si>
  <si>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</si>
  <si>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</si>
  <si>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</si>
  <si>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</si>
  <si>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</si>
  <si>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</si>
  <si>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</si>
  <si>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</si>
  <si>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</si>
  <si>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</si>
  <si>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</si>
  <si>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</si>
  <si>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</si>
  <si>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</si>
  <si>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</si>
  <si>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</si>
  <si>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</si>
  <si>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</si>
  <si>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</si>
  <si>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</si>
  <si>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</si>
  <si>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</si>
  <si>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</si>
  <si>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</si>
  <si>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</si>
  <si>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</si>
  <si>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</si>
  <si>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</si>
  <si>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</si>
  <si>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</si>
  <si>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</si>
  <si>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</si>
  <si>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</si>
  <si>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</si>
  <si>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</si>
  <si>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</si>
  <si>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</si>
  <si>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</si>
  <si>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</si>
  <si>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</si>
  <si>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</si>
  <si>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</si>
  <si>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</si>
  <si>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</si>
  <si>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</si>
  <si>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</si>
  <si>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</si>
  <si>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</si>
  <si>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</si>
  <si>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</si>
  <si>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</si>
  <si>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</si>
  <si>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</si>
  <si>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</si>
  <si>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</si>
  <si>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</si>
  <si>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</si>
  <si>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</si>
  <si>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</si>
  <si>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</si>
  <si>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</si>
  <si>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</si>
  <si>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</si>
  <si>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</si>
  <si>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</si>
  <si>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</si>
  <si>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</si>
  <si>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</si>
  <si>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</si>
  <si>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</si>
  <si>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</si>
  <si>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</si>
  <si>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</si>
  <si>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</si>
  <si>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</si>
  <si>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</si>
  <si>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</si>
  <si>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</si>
  <si>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</si>
  <si>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</si>
  <si>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</si>
  <si>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</si>
  <si>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</si>
  <si>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</si>
  <si>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</si>
  <si>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</si>
  <si>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</si>
  <si>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</si>
  <si>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</si>
  <si>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</si>
  <si>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</si>
  <si>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</si>
  <si>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</si>
  <si>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</si>
  <si>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</si>
  <si>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</si>
  <si>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</si>
  <si>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</si>
  <si>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</si>
  <si>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</si>
  <si>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</si>
  <si>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</si>
  <si>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</si>
  <si>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</si>
  <si>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</si>
  <si>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</si>
  <si>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</si>
  <si>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</si>
  <si>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</si>
  <si>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</si>
  <si>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</si>
  <si>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</si>
  <si>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</si>
  <si>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</si>
  <si>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</si>
  <si>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</si>
  <si>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</si>
  <si>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</si>
  <si>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</si>
  <si>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</si>
  <si>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</si>
  <si>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</si>
  <si>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</si>
  <si>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</si>
  <si>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</si>
  <si>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</si>
  <si>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</si>
  <si>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</si>
  <si>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</si>
  <si>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</si>
  <si>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</si>
  <si>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</si>
  <si>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</si>
  <si>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</si>
  <si>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</si>
  <si>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</si>
  <si>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</si>
  <si>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</si>
  <si>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</si>
  <si>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</si>
  <si>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</si>
  <si>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</si>
  <si>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</si>
  <si>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</si>
  <si>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</si>
  <si>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</si>
  <si>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</si>
  <si>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</si>
  <si>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</si>
  <si>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</si>
  <si>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</si>
  <si>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</si>
  <si>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</si>
  <si>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</si>
  <si>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</si>
  <si>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</si>
  <si>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</si>
  <si>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</si>
  <si>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</si>
  <si>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</si>
  <si>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</si>
  <si>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</si>
  <si>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</si>
  <si>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</si>
  <si>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</si>
  <si>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</si>
  <si>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</si>
  <si>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</si>
  <si>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</si>
  <si>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</si>
  <si>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</si>
  <si>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</si>
  <si>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</si>
  <si>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</si>
  <si>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</si>
  <si>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</si>
  <si>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</si>
  <si>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</si>
  <si>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</si>
  <si>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</si>
  <si>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</si>
  <si>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</si>
  <si>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</si>
  <si>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</si>
  <si>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</si>
  <si>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</si>
  <si>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</si>
  <si>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</si>
  <si>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</si>
  <si>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</si>
  <si>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</si>
  <si>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</si>
  <si>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</si>
  <si>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</si>
  <si>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</si>
  <si>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</si>
  <si>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</si>
  <si>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</si>
  <si>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</si>
  <si>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</si>
  <si>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</si>
  <si>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</si>
  <si>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</si>
  <si>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</si>
  <si>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</si>
  <si>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</si>
  <si>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</si>
  <si>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</si>
  <si>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</si>
  <si>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</si>
  <si>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</si>
  <si>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</si>
  <si>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</si>
  <si>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</si>
  <si>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</si>
  <si>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</si>
  <si>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</si>
  <si>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</si>
  <si>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</si>
  <si>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</si>
  <si>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</si>
  <si>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</si>
  <si>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</si>
  <si>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</si>
  <si>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</si>
  <si>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</si>
  <si>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</si>
  <si>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</si>
  <si>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</si>
  <si>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</si>
  <si>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</si>
  <si>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</si>
  <si>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</si>
  <si>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</si>
  <si>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</si>
  <si>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</si>
  <si>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</si>
  <si>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</si>
  <si>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</si>
  <si>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</si>
  <si>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</si>
  <si>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</si>
  <si>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</si>
  <si>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</si>
  <si>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</si>
  <si>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</si>
  <si>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</si>
  <si>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</si>
  <si>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</si>
  <si>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</si>
  <si>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</si>
  <si>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</si>
  <si>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</si>
  <si>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</si>
  <si>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</si>
  <si>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</si>
  <si>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</si>
  <si>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</si>
  <si>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</si>
  <si>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</si>
  <si>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</si>
  <si>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</si>
  <si>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</si>
  <si>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</si>
  <si>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</si>
  <si>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</si>
  <si>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</si>
  <si>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</si>
  <si>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</si>
  <si>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</si>
  <si>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</si>
  <si>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</si>
  <si>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</si>
  <si>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</si>
  <si>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</si>
  <si>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</si>
  <si>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</si>
  <si>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</si>
  <si>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</si>
  <si>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</si>
  <si>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</si>
  <si>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</si>
  <si>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</si>
  <si>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</si>
  <si>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</si>
  <si>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</si>
  <si>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</si>
  <si>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</si>
  <si>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</si>
  <si>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</si>
  <si>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</si>
  <si>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</si>
  <si>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</si>
  <si>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</si>
  <si>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</si>
  <si>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</si>
  <si>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</si>
  <si>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</si>
  <si>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</si>
  <si>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</si>
  <si>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</si>
  <si>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</si>
  <si>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</si>
  <si>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</si>
  <si>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</si>
  <si>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</si>
  <si>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</si>
  <si>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</si>
  <si>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</si>
  <si>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</si>
  <si>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</si>
  <si>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</si>
  <si>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</si>
  <si>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</si>
  <si>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</si>
  <si>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</si>
  <si>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</si>
  <si>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</si>
  <si>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</si>
  <si>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</si>
  <si>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</si>
  <si>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</si>
  <si>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</si>
  <si>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</si>
  <si>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</si>
  <si>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</si>
  <si>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</si>
  <si>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</si>
  <si>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</si>
  <si>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</si>
  <si>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</si>
  <si>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</si>
  <si>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</si>
  <si>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</si>
  <si>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</si>
  <si>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</si>
  <si>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</si>
  <si>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</si>
  <si>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</si>
  <si>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</si>
  <si>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</si>
  <si>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</si>
  <si>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</si>
  <si>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</si>
  <si>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</si>
  <si>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</si>
  <si>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</si>
  <si>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</si>
  <si>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</si>
  <si>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</si>
  <si>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</si>
  <si>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</si>
  <si>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</si>
  <si>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</si>
  <si>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</si>
  <si>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</si>
  <si>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</si>
  <si>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</si>
  <si>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</si>
  <si>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</si>
  <si>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</si>
  <si>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</si>
  <si>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</si>
  <si>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</si>
  <si>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</si>
  <si>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</si>
  <si>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</si>
  <si>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</si>
  <si>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</si>
  <si>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</si>
  <si>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</si>
  <si>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</si>
  <si>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</si>
  <si>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</si>
  <si>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</si>
  <si>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</si>
  <si>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</si>
  <si>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</si>
  <si>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</si>
  <si>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</si>
  <si>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</si>
  <si>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</si>
  <si>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</si>
  <si>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</si>
  <si>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</si>
  <si>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</si>
  <si>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</si>
  <si>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</si>
  <si>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</si>
  <si>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</si>
  <si>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</si>
  <si>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</si>
  <si>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</si>
  <si>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</si>
  <si>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</si>
  <si>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</si>
  <si>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</si>
  <si>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</si>
  <si>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</si>
  <si>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</si>
  <si>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</si>
  <si>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</si>
  <si>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</si>
  <si>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</si>
  <si>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</si>
  <si>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</si>
  <si>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</si>
  <si>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</si>
  <si>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</si>
  <si>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</si>
  <si>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</si>
  <si>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</si>
  <si>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</si>
  <si>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</si>
  <si>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</si>
  <si>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</si>
  <si>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</si>
  <si>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</si>
  <si>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</si>
  <si>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</si>
  <si>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</si>
  <si>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</si>
  <si>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</si>
  <si>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</si>
  <si>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</si>
  <si>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</si>
  <si>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</si>
  <si>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</si>
  <si>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</si>
  <si>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</si>
  <si>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</si>
  <si>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</si>
  <si>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</si>
  <si>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</si>
  <si>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</si>
  <si>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</si>
  <si>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</si>
  <si>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</si>
  <si>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</si>
  <si>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</si>
  <si>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</si>
  <si>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</si>
  <si>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</si>
  <si>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</si>
  <si>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</si>
  <si>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</si>
  <si>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</si>
  <si>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</si>
  <si>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</si>
  <si>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</si>
  <si>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</si>
  <si>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</si>
  <si>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</si>
  <si>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</si>
  <si>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</si>
  <si>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</si>
  <si>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</si>
  <si>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</si>
  <si>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</si>
  <si>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</si>
  <si>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</si>
  <si>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</si>
  <si>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</si>
  <si>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</si>
  <si>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</si>
  <si>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</si>
  <si>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</si>
  <si>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</si>
  <si>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</si>
  <si>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</si>
  <si>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</si>
  <si>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</si>
  <si>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</si>
  <si>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</si>
  <si>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</si>
  <si>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</si>
  <si>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</si>
  <si>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</si>
  <si>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</si>
  <si>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</si>
  <si>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</si>
  <si>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</si>
  <si>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</si>
  <si>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</si>
  <si>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</si>
  <si>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</si>
  <si>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</si>
  <si>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</si>
  <si>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</si>
  <si>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</si>
  <si>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</si>
  <si>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</si>
  <si>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</si>
  <si>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</si>
  <si>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</si>
  <si>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</si>
  <si>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</si>
  <si>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</si>
  <si>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</si>
  <si>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</si>
  <si>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</si>
  <si>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</si>
  <si>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</si>
  <si>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</si>
  <si>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</si>
  <si>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</si>
  <si>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</si>
  <si>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</si>
  <si>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</si>
  <si>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</si>
  <si>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</si>
  <si>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</si>
  <si>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</si>
  <si>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</si>
  <si>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</si>
  <si>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</si>
  <si>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</si>
  <si>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</si>
  <si>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</si>
  <si>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</si>
  <si>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</si>
  <si>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</si>
  <si>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</si>
  <si>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</si>
  <si>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</si>
  <si>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</si>
  <si>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</si>
  <si>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</si>
  <si>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</si>
  <si>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</si>
  <si>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</si>
  <si>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</si>
  <si>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</si>
  <si>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</si>
  <si>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</si>
  <si>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</si>
  <si>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</si>
  <si>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</si>
  <si>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</si>
  <si>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</si>
  <si>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</si>
  <si>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</si>
  <si>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</si>
  <si>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</si>
  <si>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</si>
  <si>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</si>
  <si>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</si>
  <si>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</si>
  <si>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</si>
  <si>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</si>
  <si>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</si>
  <si>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</si>
  <si>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</si>
  <si>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</si>
  <si>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</si>
  <si>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</si>
  <si>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</si>
  <si>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</si>
  <si>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</si>
  <si>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</si>
  <si>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</si>
  <si>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</si>
  <si>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</si>
  <si>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</si>
  <si>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</si>
  <si>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</si>
  <si>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</si>
  <si>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</si>
  <si>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</si>
  <si>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</si>
  <si>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</si>
  <si>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</si>
  <si>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</si>
  <si>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</si>
  <si>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</si>
  <si>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</si>
  <si>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</si>
  <si>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</si>
  <si>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</si>
  <si>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</si>
  <si>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</si>
  <si>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</si>
  <si>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</si>
  <si>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</si>
  <si>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</si>
  <si>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</si>
  <si>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</si>
  <si>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</si>
  <si>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</si>
  <si>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</si>
  <si>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</si>
  <si>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</si>
  <si>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</si>
  <si>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</si>
  <si>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</si>
  <si>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</si>
  <si>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</si>
  <si>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</si>
  <si>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</si>
  <si>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</si>
  <si>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</si>
  <si>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</si>
  <si>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</si>
  <si>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</si>
  <si>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</si>
  <si>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</si>
  <si>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</si>
  <si>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</si>
  <si>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</si>
  <si>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</si>
  <si>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</si>
  <si>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</si>
  <si>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</si>
  <si>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</si>
  <si>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</si>
  <si>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</si>
  <si>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</si>
  <si>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</si>
  <si>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</si>
  <si>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</si>
  <si>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</si>
  <si>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</si>
  <si>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</si>
  <si>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</si>
  <si>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</si>
  <si>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</si>
  <si>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</si>
  <si>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</si>
  <si>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</si>
  <si>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</si>
  <si>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</si>
  <si>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</si>
  <si>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</si>
  <si>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</si>
  <si>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</si>
  <si>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</si>
  <si>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</si>
  <si>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</si>
  <si>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</si>
  <si>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</si>
  <si>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</si>
  <si>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</si>
  <si>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</si>
  <si>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</si>
  <si>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</si>
  <si>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</si>
  <si>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</si>
  <si>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</si>
  <si>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</si>
  <si>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</si>
  <si>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</si>
  <si>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</si>
  <si>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</si>
  <si>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</si>
  <si>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</si>
  <si>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</si>
  <si>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</si>
  <si>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</si>
  <si>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</si>
  <si>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</si>
  <si>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</si>
  <si>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</si>
  <si>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</si>
  <si>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</si>
  <si>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</si>
  <si>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</si>
  <si>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</si>
  <si>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</si>
  <si>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</si>
  <si>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</si>
  <si>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</si>
  <si>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</si>
  <si>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</si>
  <si>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</si>
  <si>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</si>
  <si>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</si>
  <si>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</si>
  <si>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</si>
  <si>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</si>
  <si>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</si>
  <si>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</si>
  <si>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</si>
  <si>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</si>
  <si>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</si>
  <si>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</si>
  <si>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</si>
  <si>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</si>
  <si>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</si>
  <si>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</si>
  <si>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</si>
  <si>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</si>
  <si>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</si>
  <si>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</si>
  <si>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</si>
  <si>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</si>
  <si>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</si>
  <si>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</si>
  <si>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</si>
  <si>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</si>
  <si>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</si>
  <si>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</si>
  <si>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</si>
  <si>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</si>
  <si>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</si>
  <si>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</si>
  <si>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</si>
  <si>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</si>
  <si>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</si>
  <si>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</si>
  <si>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</si>
  <si>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</si>
  <si>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</si>
  <si>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</si>
  <si>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</si>
  <si>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</si>
  <si>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</si>
  <si>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</si>
  <si>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</si>
  <si>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</si>
  <si>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</si>
  <si>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</si>
  <si>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</si>
  <si>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</si>
  <si>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</si>
  <si>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</si>
  <si>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</si>
  <si>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</si>
  <si>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</si>
  <si>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</si>
  <si>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</si>
  <si>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</si>
  <si>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</si>
  <si>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</si>
  <si>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</si>
  <si>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</si>
  <si>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</si>
  <si>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</si>
  <si>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</si>
  <si>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</si>
  <si>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</si>
  <si>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</si>
  <si>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</si>
  <si>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</si>
  <si>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</si>
  <si>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</si>
  <si>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</si>
  <si>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</si>
  <si>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</si>
  <si>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</si>
  <si>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</si>
  <si>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</si>
  <si>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</si>
  <si>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</si>
  <si>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</si>
  <si>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</si>
  <si>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</si>
  <si>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</si>
  <si>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</si>
  <si>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</si>
  <si>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</si>
  <si>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</si>
  <si>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</si>
  <si>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</si>
  <si>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</si>
  <si>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</si>
  <si>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</si>
  <si>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</si>
  <si>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</si>
  <si>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</si>
  <si>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</si>
  <si>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</si>
  <si>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</si>
  <si>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</si>
  <si>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</si>
  <si>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</si>
  <si>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</si>
  <si>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</si>
  <si>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</si>
  <si>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</si>
  <si>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</si>
  <si>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</si>
  <si>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</si>
  <si>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</si>
  <si>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</si>
  <si>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</si>
  <si>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</si>
  <si>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</si>
  <si>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</si>
  <si>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</si>
  <si>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</si>
  <si>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</si>
  <si>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</si>
  <si>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</si>
  <si>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</si>
  <si>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</si>
  <si>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</si>
  <si>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</si>
  <si>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</si>
  <si>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</si>
  <si>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</si>
  <si>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</si>
  <si>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</si>
  <si>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</si>
  <si>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</si>
  <si>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</si>
  <si>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</si>
  <si>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</si>
  <si>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</si>
  <si>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</si>
  <si>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</si>
  <si>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</si>
  <si>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</si>
  <si>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</si>
  <si>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</si>
  <si>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</si>
  <si>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</si>
  <si>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</si>
  <si>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</si>
  <si>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</si>
  <si>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</si>
  <si>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</si>
  <si>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</si>
  <si>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</si>
  <si>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</si>
  <si>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</si>
  <si>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</si>
  <si>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</si>
  <si>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</si>
  <si>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</si>
  <si>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</si>
  <si>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</si>
  <si>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</si>
  <si>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</si>
  <si>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</si>
  <si>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</si>
  <si>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</si>
  <si>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</si>
  <si>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</si>
  <si>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</si>
  <si>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</si>
  <si>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</si>
  <si>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</si>
  <si>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</si>
  <si>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</si>
  <si>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</si>
  <si>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</si>
  <si>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</si>
  <si>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</si>
  <si>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</si>
  <si>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</si>
  <si>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</si>
  <si>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</si>
  <si>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</si>
  <si>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</si>
  <si>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</si>
  <si>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</si>
  <si>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</si>
  <si>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</si>
  <si>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</si>
  <si>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</si>
  <si>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</si>
  <si>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</si>
  <si>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</si>
  <si>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</si>
  <si>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</si>
  <si>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</si>
  <si>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</si>
  <si>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</si>
  <si>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</si>
  <si>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</si>
  <si>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</si>
  <si>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</si>
  <si>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</si>
  <si>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</si>
  <si>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</si>
  <si>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</si>
  <si>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</si>
  <si>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</si>
  <si>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</si>
  <si>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</si>
  <si>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</si>
  <si>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</si>
  <si>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</si>
  <si>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</si>
  <si>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</si>
  <si>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</si>
  <si>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</si>
  <si>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</si>
  <si>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</si>
  <si>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</si>
  <si>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</si>
  <si>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</si>
  <si>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</si>
  <si>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</si>
  <si>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</si>
  <si>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</si>
  <si>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</si>
  <si>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</si>
  <si>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</si>
  <si>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</si>
  <si>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</si>
  <si>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</si>
  <si>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</si>
  <si>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</si>
  <si>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</si>
  <si>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</si>
  <si>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</si>
  <si>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</si>
  <si>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</si>
  <si>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</si>
  <si>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</si>
  <si>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</si>
  <si>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</si>
  <si>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</si>
  <si>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</si>
  <si>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</si>
  <si>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</si>
  <si>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</si>
  <si>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</si>
  <si>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</si>
  <si>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</si>
  <si>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</si>
  <si>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</si>
  <si>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</si>
  <si>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</si>
  <si>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</si>
  <si>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</si>
  <si>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</si>
  <si>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</si>
  <si>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</si>
  <si>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</si>
  <si>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</si>
  <si>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</si>
  <si>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</si>
  <si>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</si>
  <si>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</si>
  <si>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</si>
  <si>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</si>
  <si>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</si>
  <si>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</si>
  <si>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</si>
  <si>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</si>
  <si>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</si>
  <si>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</si>
  <si>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</si>
  <si>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</si>
  <si>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</si>
  <si>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</si>
  <si>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</si>
  <si>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</si>
  <si>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</si>
  <si>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</si>
  <si>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</si>
  <si>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</si>
  <si>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</si>
  <si>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</si>
  <si>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</si>
  <si>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</si>
  <si>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</si>
  <si>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</si>
  <si>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</si>
  <si>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</si>
  <si>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</si>
  <si>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</si>
  <si>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</si>
  <si>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</si>
  <si>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</si>
  <si>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</si>
  <si>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</si>
  <si>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</si>
  <si>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</si>
  <si>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</si>
  <si>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</si>
  <si>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</si>
  <si>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</si>
  <si>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</si>
  <si>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</si>
  <si>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</si>
  <si>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</si>
  <si>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</si>
  <si>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</si>
  <si>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</si>
  <si>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</si>
  <si>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</si>
  <si>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</si>
  <si>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</si>
  <si>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</si>
  <si>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</si>
  <si>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</si>
  <si>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</si>
  <si>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</si>
  <si>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</si>
  <si>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</si>
  <si>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</si>
  <si>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</si>
  <si>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</si>
  <si>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</si>
  <si>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</si>
  <si>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</si>
  <si>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</si>
  <si>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</si>
  <si>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</si>
  <si>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</si>
  <si>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</si>
  <si>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</si>
  <si>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</si>
  <si>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</si>
  <si>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</si>
  <si>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</si>
  <si>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</si>
  <si>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</si>
  <si>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</si>
  <si>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</si>
  <si>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</si>
  <si>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</si>
  <si>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</si>
  <si>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</si>
  <si>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</si>
  <si>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</si>
  <si>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</si>
  <si>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</si>
  <si>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</si>
  <si>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</si>
  <si>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</si>
  <si>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</si>
  <si>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</si>
  <si>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</si>
  <si>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</si>
  <si>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</si>
  <si>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</si>
  <si>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</si>
  <si>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</si>
  <si>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</si>
  <si>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</si>
  <si>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</si>
  <si>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</si>
  <si>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</si>
  <si>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</si>
  <si>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</si>
  <si>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</si>
  <si>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</si>
  <si>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</si>
  <si>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</si>
  <si>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</si>
  <si>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</si>
  <si>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</si>
  <si>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</si>
  <si>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</si>
  <si>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</si>
  <si>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</si>
  <si>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</si>
  <si>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</si>
  <si>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</si>
  <si>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</si>
  <si>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</si>
  <si>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</si>
  <si>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</si>
  <si>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</si>
  <si>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</si>
  <si>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</si>
  <si>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</si>
  <si>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</si>
  <si>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</si>
  <si>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</si>
  <si>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</si>
  <si>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</si>
  <si>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</si>
  <si>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</si>
  <si>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</si>
  <si>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</si>
  <si>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</si>
  <si>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</si>
  <si>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</si>
  <si>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</si>
  <si>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</si>
  <si>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</si>
  <si>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</si>
  <si>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</si>
  <si>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</si>
  <si>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</si>
  <si>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</si>
  <si>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</si>
  <si>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</si>
  <si>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</si>
  <si>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</si>
  <si>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</si>
  <si>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</si>
  <si>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</si>
  <si>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</si>
  <si>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</si>
  <si>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</si>
  <si>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</si>
  <si>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</si>
  <si>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</si>
  <si>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</si>
  <si>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</si>
  <si>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</si>
  <si>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</si>
  <si>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</si>
  <si>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</si>
  <si>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</si>
  <si>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</si>
  <si>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</si>
  <si>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</si>
  <si>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</si>
  <si>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</si>
  <si>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</si>
  <si>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</si>
  <si>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</si>
  <si>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</si>
  <si>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</si>
  <si>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</si>
  <si>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</si>
  <si>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</si>
  <si>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</si>
  <si>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</si>
  <si>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</si>
  <si>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</si>
  <si>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</si>
  <si>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</si>
  <si>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</si>
  <si>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</si>
  <si>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</si>
  <si>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</si>
  <si>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</si>
  <si>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</si>
  <si>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</si>
  <si>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</si>
  <si>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</si>
  <si>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</si>
  <si>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</si>
  <si>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</si>
  <si>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</si>
  <si>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</si>
  <si>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</si>
  <si>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</si>
  <si>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</si>
  <si>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</si>
  <si>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</si>
  <si>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</si>
  <si>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</si>
  <si>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</si>
  <si>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</si>
  <si>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</si>
  <si>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</si>
  <si>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</si>
  <si>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</si>
  <si>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</si>
  <si>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</si>
  <si>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</si>
  <si>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</si>
  <si>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</si>
  <si>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</si>
  <si>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</si>
  <si>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</si>
  <si>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</si>
  <si>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</si>
  <si>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</si>
  <si>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</si>
  <si>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</si>
  <si>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</si>
  <si>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</si>
  <si>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</si>
  <si>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</si>
  <si>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</si>
  <si>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</si>
  <si>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</si>
  <si>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</si>
  <si>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</si>
  <si>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</si>
  <si>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</si>
  <si>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</si>
  <si>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</si>
  <si>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</si>
  <si>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</si>
  <si>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</si>
  <si>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</si>
  <si>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</si>
  <si>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</si>
  <si>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</si>
  <si>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</si>
  <si>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</si>
  <si>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</si>
  <si>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</si>
  <si>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</si>
  <si>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</si>
  <si>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</si>
  <si>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</si>
  <si>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</si>
  <si>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</si>
  <si>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</si>
  <si>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</si>
  <si>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</si>
  <si>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</si>
  <si>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</si>
  <si>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</si>
  <si>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</si>
  <si>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</si>
  <si>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</si>
  <si>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</si>
  <si>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</si>
  <si>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</si>
  <si>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</si>
  <si>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</si>
  <si>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</si>
  <si>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</si>
  <si>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</si>
  <si>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</si>
  <si>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</si>
  <si>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</si>
  <si>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</si>
  <si>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</si>
  <si>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</si>
  <si>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</si>
  <si>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</si>
  <si>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</si>
  <si>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</si>
  <si>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</si>
  <si>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</si>
  <si>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</si>
  <si>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</si>
  <si>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</si>
  <si>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</si>
  <si>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</si>
  <si>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</si>
  <si>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</si>
  <si>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</si>
  <si>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</si>
  <si>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</si>
  <si>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</si>
  <si>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</si>
  <si>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</si>
  <si>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</si>
  <si>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</si>
  <si>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</si>
  <si>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</si>
  <si>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</si>
  <si>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</si>
  <si>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</si>
  <si>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</si>
  <si>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</si>
  <si>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</si>
  <si>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</si>
  <si>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</si>
  <si>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</si>
  <si>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</si>
  <si>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</si>
  <si>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</si>
  <si>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</si>
  <si>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</si>
  <si>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</si>
  <si>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</si>
  <si>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</si>
  <si>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</si>
  <si>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</si>
  <si>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</si>
  <si>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</si>
  <si>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</si>
  <si>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</si>
  <si>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</si>
  <si>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</si>
  <si>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</si>
  <si>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</si>
  <si>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</si>
  <si>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</si>
  <si>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</si>
  <si>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</si>
  <si>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</si>
  <si>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</si>
  <si>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</si>
  <si>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</si>
  <si>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</si>
  <si>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</si>
  <si>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</si>
  <si>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</si>
  <si>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</si>
  <si>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</si>
  <si>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</si>
  <si>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</si>
  <si>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</si>
  <si>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</si>
  <si>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</si>
  <si>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</si>
  <si>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</si>
  <si>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</si>
  <si>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</si>
  <si>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</si>
  <si>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</si>
  <si>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</si>
  <si>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</si>
  <si>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</si>
  <si>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</si>
  <si>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</si>
  <si>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</si>
  <si>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</si>
  <si>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</si>
  <si>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</si>
  <si>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</si>
  <si>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</si>
  <si>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</si>
  <si>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</si>
  <si>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</si>
  <si>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</si>
  <si>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</si>
  <si>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</si>
  <si>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</si>
  <si>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</si>
  <si>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</si>
  <si>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</si>
  <si>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</si>
  <si>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</si>
  <si>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</si>
  <si>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</si>
  <si>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</si>
  <si>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</si>
  <si>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</si>
  <si>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</si>
  <si>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</si>
  <si>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</si>
  <si>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</si>
  <si>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</si>
  <si>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</si>
  <si>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</si>
  <si>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</si>
  <si>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</si>
  <si>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</si>
  <si>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</si>
  <si>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</si>
  <si>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</si>
  <si>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</si>
  <si>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</si>
  <si>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</si>
  <si>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</si>
  <si>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</si>
  <si>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</si>
  <si>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</si>
  <si>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</si>
  <si>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</si>
  <si>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</si>
  <si>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</si>
  <si>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</si>
  <si>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</si>
  <si>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</si>
  <si>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</si>
  <si>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</si>
  <si>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</si>
  <si>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</si>
  <si>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</si>
  <si>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</si>
  <si>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</si>
  <si>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</si>
  <si>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</si>
  <si>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</si>
  <si>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</si>
  <si>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</si>
  <si>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</si>
  <si>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</si>
  <si>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</si>
  <si>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</si>
  <si>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</si>
  <si>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</si>
  <si>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</si>
  <si>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</si>
  <si>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</si>
  <si>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</si>
  <si>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</si>
  <si>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</si>
  <si>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</si>
  <si>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</si>
  <si>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</si>
  <si>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</si>
  <si>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</si>
  <si>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</si>
  <si>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</si>
  <si>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</si>
  <si>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</si>
  <si>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</si>
  <si>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</si>
  <si>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</si>
  <si>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</si>
  <si>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</si>
  <si>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</si>
  <si>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</si>
  <si>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</si>
  <si>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</si>
  <si>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</si>
  <si>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</si>
  <si>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</si>
  <si>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</si>
  <si>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</si>
  <si>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</si>
  <si>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</si>
  <si>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</si>
  <si>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</si>
  <si>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</si>
  <si>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</si>
  <si>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</si>
  <si>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</si>
  <si>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</si>
  <si>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</si>
  <si>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</si>
  <si>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</si>
  <si>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</si>
  <si>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</si>
  <si>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</si>
  <si>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</si>
  <si>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</si>
  <si>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</si>
  <si>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</si>
  <si>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</si>
  <si>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</si>
  <si>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</si>
  <si>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</si>
  <si>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</si>
  <si>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</si>
  <si>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</si>
  <si>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</si>
  <si>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</si>
  <si>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</si>
  <si>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</si>
  <si>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</si>
  <si>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</si>
  <si>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</si>
  <si>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</si>
  <si>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</si>
  <si>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</si>
  <si>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</si>
  <si>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</si>
  <si>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</si>
  <si>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</si>
  <si>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</si>
  <si>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</si>
  <si>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</si>
  <si>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</si>
  <si>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</si>
  <si>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</si>
  <si>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</si>
  <si>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</si>
  <si>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</si>
  <si>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</si>
  <si>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</si>
  <si>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</si>
  <si>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</si>
  <si>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</si>
  <si>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</si>
  <si>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</si>
  <si>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</si>
  <si>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</si>
  <si>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</si>
  <si>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</si>
  <si>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</si>
  <si>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</si>
  <si>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</si>
  <si>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</si>
  <si>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</si>
  <si>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</si>
  <si>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</si>
  <si>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</si>
  <si>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</si>
  <si>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</si>
  <si>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</si>
  <si>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</si>
  <si>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</si>
  <si>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</si>
  <si>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</si>
  <si>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</si>
  <si>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</si>
  <si>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</si>
  <si>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</si>
  <si>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</si>
  <si>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</si>
  <si>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</si>
  <si>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</si>
  <si>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</si>
  <si>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</si>
  <si>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</si>
  <si>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</si>
  <si>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</si>
  <si>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</si>
  <si>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</si>
  <si>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</si>
  <si>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</si>
  <si>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</si>
  <si>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</si>
  <si>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</si>
  <si>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</si>
  <si>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</si>
  <si>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</si>
  <si>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</si>
  <si>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</si>
  <si>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</si>
  <si>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</si>
  <si>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</si>
  <si>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</si>
  <si>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</si>
  <si>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</si>
  <si>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</si>
  <si>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</si>
  <si>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</si>
  <si>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</si>
  <si>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</si>
  <si>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</si>
  <si>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</si>
  <si>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</si>
  <si>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</si>
  <si>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</si>
  <si>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</si>
  <si>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</si>
  <si>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</si>
  <si>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</si>
  <si>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</si>
  <si>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</si>
  <si>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</si>
  <si>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</si>
  <si>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</si>
  <si>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</si>
  <si>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</si>
  <si>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</si>
  <si>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</si>
  <si>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</si>
  <si>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</si>
  <si>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</si>
  <si>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</si>
  <si>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</si>
  <si>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</si>
  <si>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</si>
  <si>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</si>
  <si>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</si>
  <si>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</si>
  <si>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</si>
  <si>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</si>
  <si>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</si>
  <si>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</si>
  <si>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</si>
  <si>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</si>
  <si>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</si>
  <si>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</si>
  <si>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</si>
  <si>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</si>
  <si>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</si>
  <si>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</si>
  <si>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</si>
  <si>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</si>
  <si>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</si>
  <si>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</si>
  <si>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</si>
  <si>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</si>
  <si>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</si>
  <si>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</si>
  <si>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</si>
  <si>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</si>
  <si>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</si>
  <si>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</si>
  <si>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</si>
  <si>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</si>
  <si>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</si>
  <si>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</si>
  <si>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</si>
  <si>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</si>
  <si>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</si>
  <si>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</si>
  <si>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</si>
  <si>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</si>
  <si>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</si>
  <si>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</si>
  <si>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</si>
  <si>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</si>
  <si>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</si>
  <si>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</si>
  <si>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</si>
  <si>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</si>
  <si>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</si>
  <si>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</si>
  <si>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</si>
  <si>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</si>
  <si>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</si>
  <si>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</si>
  <si>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</si>
  <si>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</si>
  <si>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</si>
  <si>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</si>
  <si>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</si>
  <si>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</si>
  <si>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</si>
  <si>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</si>
  <si>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</si>
  <si>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</si>
  <si>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</si>
  <si>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</si>
  <si>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</si>
  <si>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</si>
  <si>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</si>
  <si>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</si>
  <si>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</si>
  <si>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</si>
  <si>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</si>
  <si>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</si>
  <si>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</si>
  <si>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</si>
  <si>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</si>
  <si>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</si>
  <si>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</si>
  <si>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</si>
  <si>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</si>
  <si>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</si>
  <si>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</si>
  <si>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</si>
  <si>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</si>
  <si>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</si>
  <si>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</si>
  <si>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</si>
  <si>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</si>
  <si>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</si>
  <si>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</si>
  <si>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</si>
  <si>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</si>
  <si>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</si>
  <si>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</si>
  <si>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</si>
  <si>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</si>
  <si>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</si>
  <si>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</si>
  <si>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</si>
  <si>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</si>
  <si>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</si>
  <si>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</si>
  <si>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</si>
  <si>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</si>
  <si>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</si>
  <si>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</si>
  <si>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</si>
  <si>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</si>
  <si>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</si>
  <si>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</si>
  <si>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</si>
  <si>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</si>
  <si>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</si>
  <si>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</si>
  <si>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</si>
  <si>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</si>
  <si>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</si>
  <si>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</si>
  <si>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</si>
  <si>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</si>
  <si>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</si>
  <si>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</si>
  <si>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</si>
  <si>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</si>
  <si>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</si>
  <si>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</si>
  <si>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</si>
  <si>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</si>
  <si>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</si>
  <si>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</si>
  <si>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</si>
  <si>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</si>
  <si>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</si>
  <si>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</si>
  <si>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</si>
  <si>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</si>
  <si>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</si>
  <si>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</si>
  <si>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</si>
  <si>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</si>
  <si>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</si>
  <si>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</si>
  <si>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</si>
  <si>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</si>
  <si>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</si>
  <si>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</si>
  <si>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</si>
  <si>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</si>
  <si>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</si>
  <si>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</si>
  <si>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</si>
  <si>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</si>
  <si>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</si>
  <si>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</si>
  <si>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</si>
  <si>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</si>
  <si>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</si>
  <si>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</si>
  <si>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</si>
  <si>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</si>
  <si>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</si>
  <si>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</si>
  <si>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</si>
  <si>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</si>
  <si>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</si>
  <si>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</si>
  <si>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</si>
  <si>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</si>
  <si>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</si>
  <si>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</si>
  <si>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</si>
  <si>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</si>
  <si>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</si>
  <si>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</si>
  <si>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</si>
  <si>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</si>
  <si>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</si>
  <si>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</si>
  <si>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</si>
  <si>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</si>
  <si>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</si>
  <si>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</si>
  <si>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</si>
  <si>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</si>
  <si>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</si>
  <si>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</si>
  <si>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</si>
  <si>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</si>
  <si>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</si>
  <si>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</si>
  <si>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</si>
  <si>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</si>
  <si>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</si>
  <si>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</si>
  <si>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</si>
  <si>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</si>
  <si>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</si>
  <si>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</si>
  <si>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</si>
  <si>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</si>
  <si>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</si>
  <si>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</si>
  <si>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</si>
  <si>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</si>
  <si>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</si>
  <si>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</si>
  <si>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</si>
  <si>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</si>
  <si>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</si>
  <si>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</si>
  <si>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</si>
  <si>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</si>
  <si>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</si>
  <si>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</si>
  <si>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</si>
  <si>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</si>
  <si>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</si>
  <si>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</si>
  <si>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</si>
  <si>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</si>
  <si>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</si>
  <si>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</si>
  <si>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</si>
  <si>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</si>
  <si>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</si>
  <si>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</si>
  <si>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</si>
  <si>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</si>
  <si>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</si>
  <si>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</si>
  <si>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</si>
  <si>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</si>
  <si>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</si>
  <si>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</si>
  <si>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</si>
  <si>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</si>
  <si>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</si>
  <si>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</si>
  <si>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</si>
  <si>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</si>
  <si>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</si>
  <si>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</si>
  <si>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</si>
  <si>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PCM-20251029-00000856</t>
  </si>
  <si>
    <t>Critical</t>
  </si>
  <si>
    <t>EM team need 90 mins</t>
  </si>
  <si>
    <t>PCM-20251029-00000811</t>
  </si>
  <si>
    <t>EM team need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</si>
  <si>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</si>
  <si>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</si>
  <si>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</si>
  <si>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</si>
  <si>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</si>
  <si>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</si>
  <si>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</si>
  <si>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</si>
  <si>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</si>
  <si>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</si>
  <si>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</si>
  <si>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</si>
  <si>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</si>
  <si>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</si>
  <si>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</si>
  <si>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</si>
  <si>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</si>
  <si>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</si>
  <si>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</si>
  <si>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</si>
  <si>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</si>
  <si>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</si>
  <si>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</si>
  <si>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</si>
  <si>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</si>
  <si>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</si>
  <si>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</si>
  <si>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</si>
  <si>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</si>
  <si>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</si>
  <si>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</si>
  <si>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</si>
  <si>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</si>
  <si>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</si>
  <si>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</si>
  <si>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</si>
  <si>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</si>
  <si>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</si>
  <si>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</si>
  <si>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</si>
  <si>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</si>
  <si>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</si>
  <si>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</si>
  <si>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</si>
  <si>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</si>
  <si>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</si>
  <si>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</si>
  <si>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</si>
  <si>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</si>
  <si>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</si>
  <si>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</si>
  <si>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</si>
  <si>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</si>
  <si>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</si>
  <si>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</si>
  <si>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</si>
  <si>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</si>
  <si>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</si>
  <si>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</si>
  <si>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</si>
  <si>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</si>
  <si>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</si>
  <si>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</si>
  <si>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</si>
  <si>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</si>
  <si>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</si>
  <si>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</si>
  <si>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</si>
  <si>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</si>
  <si>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</si>
  <si>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</si>
  <si>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</si>
  <si>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</si>
  <si>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</si>
  <si>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</si>
  <si>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</si>
  <si>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</si>
  <si>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</si>
  <si>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</si>
  <si>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</si>
  <si>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</si>
  <si>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</si>
  <si>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</si>
  <si>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</si>
  <si>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 xml:space="preserve">The owner he give us contact number but he don’t answering our phone call, also he try but same issue,team at site now checking access </t>
  </si>
  <si>
    <t>PCM-20251028-00002374</t>
  </si>
  <si>
    <t>TE issue // site has night access</t>
  </si>
  <si>
    <t>PCM-20251029-00000461</t>
  </si>
  <si>
    <t>Restored by PG</t>
  </si>
  <si>
    <t>PCM-20251029-00000702</t>
  </si>
  <si>
    <t>ETA 30 min</t>
  </si>
  <si>
    <t>PCM-20251029-00000716</t>
  </si>
  <si>
    <t>ETA 50 min</t>
  </si>
  <si>
    <t xml:space="preserve"> PCM-20250215-00000830 </t>
  </si>
  <si>
    <t>LTE site still down and  site located in aramco area access issue need special permission</t>
  </si>
  <si>
    <t>PCM-20251028-00002341</t>
  </si>
  <si>
    <t>Access night issue, Shopping centre and main gate closed, team will check in morning/team on the way need to try to access need 60 Min</t>
  </si>
  <si>
    <t>No PCM</t>
  </si>
  <si>
    <t>SCECO team disconnected power due to pending billing issue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</si>
  <si>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</si>
  <si>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</si>
  <si>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</si>
  <si>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</si>
  <si>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</si>
  <si>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</si>
  <si>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</si>
  <si>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</si>
  <si>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PCM-20251029-00000764</t>
  </si>
  <si>
    <t xml:space="preserve">EM team need 15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</si>
</sst>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22" totalsRowShown="0" headerRowDxfId="174" dataDxfId="173" headerRowBorderDxfId="171" tableBorderDxfId="172" totalsRowBorderDxfId="170">
  <autoFilter ref="A1:L2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3" totalsRowShown="0" headerRowDxfId="64" dataDxfId="63" headerRowBorderDxfId="61" tableBorderDxfId="62">
  <autoFilter ref="A1:L110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9" totalsRowShown="0" headerRowDxfId="48" dataDxfId="47" headerRowBorderDxfId="45" tableBorderDxfId="46" totalsRowBorderDxfId="44">
  <autoFilter ref="A1:L17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5" totalsRowShown="0" headerRowDxfId="31" dataDxfId="30" headerRowBorderDxfId="28" tableBorderDxfId="29">
  <autoFilter ref="A1:L43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4" totalsRowShown="0" headerRowDxfId="15" dataDxfId="14" headerRowBorderDxfId="12" tableBorderDxfId="13">
  <autoFilter ref="A1:L8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22"/>
  <sheetViews>
    <sheetView tabSelected="1" workbookViewId="0">
      <selection activeCell="A3" sqref="A3:XFD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296.45821840277495</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80" t="s">
        <v>10844</v>
      </c>
      <c r="E3" s="135" t="s">
        <v>39024</v>
      </c>
      <c r="F3" s="136">
        <v>45959.400752314818</v>
      </c>
      <c r="G3" s="137">
        <f ca="1">IFERROR(NOW()-F3,"")</f>
        <v>5.8920138835674152E-3</v>
      </c>
      <c r="H3" s="136">
        <v>45959.394502314812</v>
      </c>
      <c r="I3" s="134" t="str">
        <f>IFERROR(VLOOKUP(D3,DB!A:F,6,0),"")</f>
        <v>Power Cube</v>
      </c>
      <c r="J3" s="134" t="str">
        <f>IFERROR(VLOOKUP(D3,DB!A:G,7,0),"")</f>
        <v>Dead+Good</v>
      </c>
      <c r="K3" s="138" t="s">
        <v>39025</v>
      </c>
      <c r="L3" s="139" t="str">
        <f>IFERROR(VLOOKUP(D3,DB!A:I,9,0),"")</f>
        <v>Latis</v>
      </c>
    </row>
    <row r="4" spans="1:15" ht="15" customHeight="1">
      <c r="A4" s="133" t="s">
        <v>39026</v>
      </c>
      <c r="B4" s="134" t="str">
        <f>IFERROR(VLOOKUP(D4,DB!A:K,11,0),"")</f>
        <v>R1</v>
      </c>
      <c r="C4" s="134">
        <v>1</v>
      </c>
      <c r="D4" s="134" t="s">
        <v>17921</v>
      </c>
      <c r="E4" s="135" t="s">
        <v>39021</v>
      </c>
      <c r="F4" s="136">
        <v>45959.377916666665</v>
      </c>
      <c r="G4" s="137">
        <f ca="1">IFERROR(NOW()-F4,"")</f>
        <v>2.8727662036544643E-2</v>
      </c>
      <c r="H4" s="136">
        <v>45959.373055555552</v>
      </c>
      <c r="I4" s="134" t="str">
        <f>IFERROR(VLOOKUP(D4,DB!A:F,6,0),"")</f>
        <v>Power Cube</v>
      </c>
      <c r="J4" s="134" t="str">
        <f>IFERROR(VLOOKUP(D4,DB!A:G,7,0),"")</f>
        <v>Good+Vandalized</v>
      </c>
      <c r="K4" s="138" t="s">
        <v>39027</v>
      </c>
      <c r="L4" s="139" t="str">
        <f>IFERROR(VLOOKUP(D4,DB!A:I,9,0),"")</f>
        <v>Latis</v>
      </c>
    </row>
    <row r="5" spans="1:15" ht="15" customHeight="1">
      <c r="A5" s="133"/>
      <c r="B5" s="134" t="str">
        <f>IFERROR(VLOOKUP(D5,DB!A:K,11,0),"")</f>
        <v/>
      </c>
      <c r="C5" s="134"/>
      <c r="D5" s="134"/>
      <c r="E5" s="135"/>
      <c r="F5" s="136"/>
      <c r="G5" s="137">
        <f ca="1">IFERROR(NOW()-F5,"")</f>
        <v>45959.406644328701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45959.406644328701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45959.406644328701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45959.406644328701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45959.406644328701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45959.406644328701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45959.406644328701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45959.406644328701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45959.406644328701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45959.406644328701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45959.406644328701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45959.406644328701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45959.406644328701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45959.406644328701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45959.406644328701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45959.406644328701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45959.406644328701</v>
      </c>
      <c r="H21" s="136"/>
      <c r="I21" s="134" t="str">
        <f>IFERROR(VLOOKUP(D21,DB!A:F,6,0),"")</f>
        <v/>
      </c>
      <c r="J21" s="134" t="str">
        <f>IFERROR(VLOOKUP(D21,DB!A:G,7,0),"")</f>
        <v/>
      </c>
      <c r="K21" s="138"/>
      <c r="L21" s="139" t="str">
        <f>IFERROR(VLOOKUP(D21,DB!A:I,9,0),"")</f>
        <v/>
      </c>
    </row>
    <row r="22" spans="1:12" ht="15" customHeight="1">
      <c r="A22" s="145"/>
      <c r="B22" s="146" t="str">
        <f>IFERROR(VLOOKUP(D22,DB!A:K,11,0),"")</f>
        <v/>
      </c>
      <c r="C22" s="146"/>
      <c r="D22" s="146"/>
      <c r="E22" s="147"/>
      <c r="F22" s="148"/>
      <c r="G22" s="149">
        <f ca="1">IFERROR(NOW()-F22,"")</f>
        <v>45959.406644328701</v>
      </c>
      <c r="H22" s="148"/>
      <c r="I22" s="146" t="str">
        <f>IFERROR(VLOOKUP(D22,DB!A:F,6,0),"")</f>
        <v/>
      </c>
      <c r="J22" s="146" t="str">
        <f>IFERROR(VLOOKUP(D22,DB!A:G,7,0),"")</f>
        <v/>
      </c>
      <c r="K22" s="150"/>
      <c r="L22" s="151" t="str">
        <f>IFERROR(VLOOKUP(D22,DB!A:I,9,0),"")</f>
        <v/>
      </c>
    </row>
  </sheetData>
  <customSheetViews>
    <customSheetView guid="{F6042A99-DD27-4453-835D-0834D95730CC}" filter="1" showAutoFilter="1">
      <pageMargins left="0" right="0" top="0" bottom="0" header="0" footer="0"/>
      <autoFilter ref="B1:M1" xr:uid="{A3429A26-F513-416A-A779-11044E1AC473}"/>
    </customSheetView>
  </customSheetViews>
  <dataValidations count="2">
    <dataValidation allowBlank="1" showInputMessage="1" showErrorMessage="1" sqref="E1" xr:uid="{5DBA255D-CDD9-49FB-AD3C-AF70AB4EE696}"/>
    <dataValidation type="list" allowBlank="1" showInputMessage="1" showErrorMessage="1" sqref="E2:E2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workbookViewId="0">
      <selection activeCell="J10" sqref="J10"/>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39028</v>
      </c>
      <c r="N1" s="90" t="s">
        <v>39029</v>
      </c>
      <c r="O1" s="90" t="s">
        <v>39030</v>
      </c>
      <c r="P1" s="90" t="s">
        <v>39031</v>
      </c>
      <c r="Q1" s="90" t="s">
        <v>39032</v>
      </c>
      <c r="R1" s="90" t="s">
        <v>39033</v>
      </c>
      <c r="S1" s="90" t="s">
        <v>39034</v>
      </c>
      <c r="T1" s="90" t="s">
        <v>39035</v>
      </c>
      <c r="U1" s="90" t="s">
        <v>39036</v>
      </c>
      <c r="V1" s="90" t="s">
        <v>39037</v>
      </c>
      <c r="W1" s="90" t="s">
        <v>39038</v>
      </c>
      <c r="X1" s="90" t="s">
        <v>39039</v>
      </c>
      <c r="Y1" s="90" t="s">
        <v>39040</v>
      </c>
      <c r="Z1" s="90" t="s">
        <v>39041</v>
      </c>
      <c r="AA1" s="90" t="s">
        <v>39042</v>
      </c>
      <c r="AB1" s="90" t="s">
        <v>39043</v>
      </c>
      <c r="AC1" s="90" t="s">
        <v>39044</v>
      </c>
      <c r="AD1" s="90" t="s">
        <v>39045</v>
      </c>
      <c r="AE1" s="90" t="s">
        <v>39046</v>
      </c>
      <c r="AF1" s="90" t="s">
        <v>39047</v>
      </c>
      <c r="AG1" s="90" t="s">
        <v>39048</v>
      </c>
      <c r="AH1" s="90" t="s">
        <v>39049</v>
      </c>
      <c r="AI1" s="90" t="s">
        <v>39050</v>
      </c>
      <c r="AJ1" s="90" t="s">
        <v>39051</v>
      </c>
      <c r="AK1" s="90" t="s">
        <v>39052</v>
      </c>
      <c r="AL1" s="90" t="s">
        <v>39053</v>
      </c>
      <c r="AM1" s="90" t="s">
        <v>39054</v>
      </c>
      <c r="AN1" s="90" t="s">
        <v>39055</v>
      </c>
      <c r="AO1" s="90" t="s">
        <v>39056</v>
      </c>
      <c r="AP1" s="90" t="s">
        <v>39057</v>
      </c>
      <c r="AQ1" s="90" t="s">
        <v>39058</v>
      </c>
      <c r="AR1" s="90" t="s">
        <v>39059</v>
      </c>
      <c r="AS1" s="90" t="s">
        <v>39060</v>
      </c>
      <c r="AT1" s="90" t="s">
        <v>39061</v>
      </c>
      <c r="AU1" s="90" t="s">
        <v>39062</v>
      </c>
      <c r="AV1" s="90" t="s">
        <v>39063</v>
      </c>
      <c r="AW1" s="90" t="s">
        <v>39064</v>
      </c>
      <c r="AX1" s="90" t="s">
        <v>39065</v>
      </c>
      <c r="AY1" s="90" t="s">
        <v>39066</v>
      </c>
      <c r="AZ1" s="90" t="s">
        <v>39067</v>
      </c>
      <c r="BA1" s="90" t="s">
        <v>39068</v>
      </c>
      <c r="BB1" s="90" t="s">
        <v>39069</v>
      </c>
      <c r="BC1" s="90" t="s">
        <v>39070</v>
      </c>
      <c r="BD1" s="90" t="s">
        <v>39071</v>
      </c>
      <c r="BE1" s="90" t="s">
        <v>39072</v>
      </c>
      <c r="BF1" s="90" t="s">
        <v>39073</v>
      </c>
      <c r="BG1" s="90" t="s">
        <v>39074</v>
      </c>
      <c r="BH1" s="90" t="s">
        <v>39075</v>
      </c>
      <c r="BI1" s="90" t="s">
        <v>39076</v>
      </c>
      <c r="BJ1" s="90" t="s">
        <v>39077</v>
      </c>
      <c r="BK1" s="90" t="s">
        <v>39078</v>
      </c>
      <c r="BL1" s="90" t="s">
        <v>39079</v>
      </c>
      <c r="BM1" s="90" t="s">
        <v>39080</v>
      </c>
      <c r="BN1" s="90" t="s">
        <v>39081</v>
      </c>
      <c r="BO1" s="90" t="s">
        <v>39082</v>
      </c>
      <c r="BP1" s="90" t="s">
        <v>39083</v>
      </c>
      <c r="BQ1" s="90" t="s">
        <v>39084</v>
      </c>
      <c r="BR1" s="90" t="s">
        <v>39085</v>
      </c>
      <c r="BS1" s="90" t="s">
        <v>39086</v>
      </c>
      <c r="BT1" s="90" t="s">
        <v>39087</v>
      </c>
      <c r="BU1" s="90" t="s">
        <v>39088</v>
      </c>
      <c r="BV1" s="90" t="s">
        <v>39089</v>
      </c>
      <c r="BW1" s="90" t="s">
        <v>39090</v>
      </c>
      <c r="BX1" s="90" t="s">
        <v>39091</v>
      </c>
      <c r="BY1" s="90" t="s">
        <v>39092</v>
      </c>
      <c r="BZ1" s="90" t="s">
        <v>39093</v>
      </c>
      <c r="CA1" s="90" t="s">
        <v>39094</v>
      </c>
      <c r="CB1" s="90" t="s">
        <v>39095</v>
      </c>
      <c r="CC1" s="90" t="s">
        <v>39096</v>
      </c>
      <c r="CD1" s="90" t="s">
        <v>39097</v>
      </c>
      <c r="CE1" s="90" t="s">
        <v>39098</v>
      </c>
      <c r="CF1" s="90" t="s">
        <v>39099</v>
      </c>
      <c r="CG1" s="90" t="s">
        <v>39100</v>
      </c>
      <c r="CH1" s="90" t="s">
        <v>39101</v>
      </c>
      <c r="CI1" s="90" t="s">
        <v>39102</v>
      </c>
      <c r="CJ1" s="90" t="s">
        <v>39103</v>
      </c>
    </row>
    <row r="2" spans="1:88" s="70" customFormat="1" ht="31.5" customHeight="1">
      <c r="A2" s="63" t="s">
        <v>39104</v>
      </c>
      <c r="B2" s="63" t="s">
        <v>27</v>
      </c>
      <c r="C2" s="63">
        <v>1</v>
      </c>
      <c r="D2" s="63" t="s">
        <v>19542</v>
      </c>
      <c r="E2" s="87" t="s">
        <v>39024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134.40680636573961</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39024</v>
      </c>
      <c r="F4" s="115">
        <v>45958.742083333331</v>
      </c>
      <c r="G4" s="116">
        <f ca="1">IFERROR(NOW()-F4,"-")</f>
        <v>0.66456053240835899</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39111</v>
      </c>
      <c r="B5" s="18" t="str">
        <f>IFERROR(VLOOKUP(D5,DB!A:K,11,0),"")</f>
        <v>R2</v>
      </c>
      <c r="C5" s="18">
        <v>3</v>
      </c>
      <c r="D5" s="18" t="s">
        <v>17733</v>
      </c>
      <c r="E5" s="114" t="s">
        <v>39021</v>
      </c>
      <c r="F5" s="115">
        <v>45958.776261574072</v>
      </c>
      <c r="G5" s="116">
        <f ca="1">IFERROR(NOW()-F5,"-")</f>
        <v>0.63038229166704696</v>
      </c>
      <c r="H5" s="115">
        <v>45958.768622685187</v>
      </c>
      <c r="I5" s="18" t="str">
        <f>IFERROR(VLOOKUP(D5,DB!A:F,6,0),"")</f>
        <v>SCECO</v>
      </c>
      <c r="J5" s="18" t="str">
        <f>IFERROR(VLOOKUP(D5,DB!A:G,7,0),"")</f>
        <v>Vandalized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39113</v>
      </c>
      <c r="B6" s="18" t="str">
        <f>IFERROR(VLOOKUP(D6,DB!A:K,11,0),"")</f>
        <v>R2</v>
      </c>
      <c r="C6" s="18">
        <v>1</v>
      </c>
      <c r="D6" s="18" t="s">
        <v>24327</v>
      </c>
      <c r="E6" s="114" t="s">
        <v>39021</v>
      </c>
      <c r="F6" s="115">
        <v>45958.937893518516</v>
      </c>
      <c r="G6" s="116">
        <f ca="1">IFERROR(NOW()-F6,"-")</f>
        <v>0.46875034722324926</v>
      </c>
      <c r="H6" s="115">
        <v>45958.896226851852</v>
      </c>
      <c r="I6" s="18" t="str">
        <f>IFERROR(VLOOKUP(D6,DB!A:F,6,0),"")</f>
        <v>SCECO</v>
      </c>
      <c r="J6" s="18" t="str">
        <f>IFERROR(VLOOKUP(D6,DB!A:G,7,0),"")</f>
        <v>Dead</v>
      </c>
      <c r="K6" s="19" t="s">
        <v>39114</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39115</v>
      </c>
      <c r="B7" s="18" t="str">
        <f>IFERROR(VLOOKUP(D7,DB!A:K,11,0),"")</f>
        <v>R2</v>
      </c>
      <c r="C7" s="18">
        <v>2</v>
      </c>
      <c r="D7" s="18" t="s">
        <v>25261</v>
      </c>
      <c r="E7" s="114" t="s">
        <v>39024</v>
      </c>
      <c r="F7" s="115">
        <v>45959.225925925923</v>
      </c>
      <c r="G7" s="116">
        <f ca="1">IFERROR(NOW()-F7,"-")</f>
        <v>0.18071793981653173</v>
      </c>
      <c r="H7" s="115">
        <v>45959.220023148147</v>
      </c>
      <c r="I7" s="18" t="str">
        <f>IFERROR(VLOOKUP(D7,DB!A:F,6,0),"")</f>
        <v>SCECO</v>
      </c>
      <c r="J7" s="18" t="str">
        <f>IFERROR(VLOOKUP(D7,DB!A:G,7,0),"")</f>
        <v>Vandalized</v>
      </c>
      <c r="K7" s="19" t="s">
        <v>39116</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t="s">
        <v>39117</v>
      </c>
      <c r="B8" s="18" t="str">
        <f>IFERROR(VLOOKUP(D8,DB!A:K,11,0),"")</f>
        <v>R2</v>
      </c>
      <c r="C8" s="18">
        <v>1</v>
      </c>
      <c r="D8" s="18" t="s">
        <v>22825</v>
      </c>
      <c r="E8" s="114" t="s">
        <v>39021</v>
      </c>
      <c r="F8" s="115">
        <v>45959.338391203702</v>
      </c>
      <c r="G8" s="116">
        <f ca="1">IFERROR(NOW()-F8,"-")</f>
        <v>6.8252662036684342E-2</v>
      </c>
      <c r="H8" s="115">
        <v>45959.33353009259</v>
      </c>
      <c r="I8" s="18" t="str">
        <f>IFERROR(VLOOKUP(D8,DB!A:F,6,0),"")</f>
        <v>SCECO</v>
      </c>
      <c r="J8" s="18" t="str">
        <f>IFERROR(VLOOKUP(D8,DB!A:G,7,0),"")</f>
        <v>Vandalized</v>
      </c>
      <c r="K8" s="19" t="s">
        <v>39118</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t="s">
        <v>39119</v>
      </c>
      <c r="B9" s="18" t="str">
        <f>IFERROR(VLOOKUP(D9,DB!A:K,11,0),"")</f>
        <v>R2</v>
      </c>
      <c r="C9" s="18">
        <v>1</v>
      </c>
      <c r="D9" s="18" t="s">
        <v>19654</v>
      </c>
      <c r="E9" s="114" t="s">
        <v>39021</v>
      </c>
      <c r="F9" s="115">
        <v>45959.34516203704</v>
      </c>
      <c r="G9" s="116">
        <f ca="1">IFERROR(NOW()-F9,"-")</f>
        <v>6.1481828699470498E-2</v>
      </c>
      <c r="H9" s="115">
        <v>45959.340300925927</v>
      </c>
      <c r="I9" s="18" t="str">
        <f>IFERROR(VLOOKUP(D9,DB!A:F,6,0),"")</f>
        <v>SCECO</v>
      </c>
      <c r="J9" s="18" t="str">
        <f>IFERROR(VLOOKUP(D9,DB!A:G,7,0),"")</f>
        <v>Dead</v>
      </c>
      <c r="K9" s="19" t="s">
        <v>39120</v>
      </c>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45959.406643865739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R2</v>
      </c>
      <c r="C11" s="18"/>
      <c r="D11" s="18" t="s">
        <v>23303</v>
      </c>
      <c r="E11" s="114"/>
      <c r="F11" s="115"/>
      <c r="G11" s="116">
        <f ca="1">IFERROR(NOW()-F11,"-")</f>
        <v>45959.406643865739</v>
      </c>
      <c r="H11" s="115"/>
      <c r="I11" s="18" t="str">
        <f>IFERROR(VLOOKUP(D11,DB!A:F,6,0),"")</f>
        <v>SCECO</v>
      </c>
      <c r="J11" s="18" t="str">
        <f>IFERROR(VLOOKUP(D11,DB!A:G,7,0),"")</f>
        <v>vandalized</v>
      </c>
      <c r="K11" s="19"/>
      <c r="L11" s="18" t="str">
        <f>IFERROR(VLOOKUP(D11,DB!A:I,9,0),"")</f>
        <v>Latis</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45959.406643865739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45959.406643865739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45959.406643865739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45959.406643865739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45959.406643865739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45959.406643865739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45959.406643865739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45959.406643865739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45959.406643865739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45959.406643865739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45959.406643865739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45959.406643865739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45959.406643865739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45959.406643865739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45959.406643865739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45959.406643865739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45959.406643865739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45959.406643865739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45959.406643865739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45959.406643865739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45959.406643865739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45959.406643865739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45959.406643865739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45959.406643865739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45959.406643865739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45959.406643865739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45959.406643865739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45959.406643865739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45959.406643865739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45959.406643865739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45959.406643865739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45959.406643865739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45959.406643865739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45959.406643865739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45959.406643865739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45959.406643865739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45959.406643865739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45959.406643865739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45959.406643865739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45959.406643865739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45959.406643865739</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45959.406643865739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45959.406643865739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45959.406643865739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45959.406643865739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45959.406643865739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45959.406643865739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45959.406643865739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45959.406643865739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45959.406643865739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45959.406643865739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45959.406643865739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45959.406643865739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45959.406643865739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45959.406643865739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45959.406643865739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45959.406643865739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45959.406643865739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45959.406643865739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45959.406643865739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45959.406643865739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45959.406643865739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45959.406643865739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45959.406643865739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45959.406643865739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45959.406643865739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45959.406643865739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45959.406643865739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45959.406643865739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45959.406643865739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45959.406643865739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45959.406643865739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45959.406643865739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45959.406643865739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45959.406643865739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45959.406643865739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45959.406643865739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45959.406643865739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45959.406643865739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45959.406643865739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45959.406643865739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45959.406643865739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45959.406643865739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45959.406643865739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45959.406643865739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45959.406643865739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45959.406643865739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45959.406643865739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45959.406643865739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45959.406643865739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45959.406643865739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45959.406643865739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45959.406643865739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45959.406643865739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45959.406643865739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45959.406643865739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45959.406643865739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45959.406643865739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45959.406643865739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45959.406643865739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45959.406643865739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45959.406643865739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45959.406643865739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45959.406643865739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45959.406643865739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45959.406643865739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45959.406643865739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45959.406643865739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45959.406643865739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45959.406643865739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45959.406643865739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45959.406643865739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45959.406643865739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45959.406643865739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45959.406643865739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45959.406643865739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45959.406643865739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45959.406643865739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45959.406643865739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45959.406643865739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45959.406643865739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45959.406643865739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45959.406643865739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45959.406643865739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45959.406643865739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45959.406643865739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45959.406643865739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45959.406643865739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45959.406643865739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45959.406643865739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45959.406643865739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45959.406643865739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45959.406643865739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45959.406643865739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45959.406643865739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45959.406643865739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45959.406643865739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45959.406643865739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45959.406643865739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45959.406643865739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45959.406643865739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45959.406643865739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45959.406643865739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45959.406643865739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45959.406643865739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45959.406643865739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45959.406643865739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45959.406643865739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45959.406643865739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45959.406643865739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45959.406643865739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45959.406643865739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45959.406643865739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45959.406643865739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45959.406643865739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45959.406643865739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45959.406643865739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45959.406643865739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45959.406643865739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45959.406643865739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45959.406643865739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45959.406643865739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45959.406643865739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45959.406643865739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45959.406643865739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45959.406643865739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45959.406643865739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45959.406643865739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45959.406643865739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45959.406643865739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45959.406643865739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45959.406643865739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45959.406643865739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45959.406643865739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45959.406643865739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45959.406643865739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45959.406643865739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45959.406643865739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45959.406643865739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45959.406643865739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45959.406643865739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45959.406643865739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45959.406643865739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45959.406643865739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45959.406643865739</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64" ca="1" si="0">IFERROR(NOW()-F2,"-")</f>
        <v>45959.406644328701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45959.406644328701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45959.406644328701</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45959.406644328701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45959.406644328701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45959.406644328701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45959.406644328701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45959.406644328701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45959.406644328701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45959.406644328701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45959.406644328701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45959.406644328701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45959.406644328701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45959.406644328701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45959.406644328701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45959.406644328701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45959.406644328701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45959.406644328701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45959.406644328701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45959.406644328701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45959.406644328701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45959.406644328701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45959.406644328701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45959.406644328701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45959.406644328701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45959.406644328701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45959.406644328701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45959.406644328701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45959.406644328701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45959.406644328701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45959.406644328701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45959.406644328701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45959.406644328701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45959.406644328701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45959.406644328701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45959.406644328701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45959.406644328701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45959.406644328701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45959.406644328701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45959.406644328701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45959.406644328701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45959.406644328701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45959.406644328701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45959.406644328701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45959.406644328701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45959.406644328701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45959.406644328701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45959.406644328701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45959.406644328701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45959.406644328701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45959.406644328701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45959.406644328701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45959.406644328701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45959.406644328701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45959.406644328701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45959.406644328701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45959.406644328701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45959.406644328701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45959.406644328701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45959.406644328701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45959.406644328701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45959.406644328701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0"/>
        <v>45959.406644328701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ref="G65:G128" ca="1" si="1">IFERROR(NOW()-F65,"-")</f>
        <v>45959.406644328701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45959.406644328701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45959.406644328701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45959.406644328701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45959.406644328701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45959.406644328701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45959.406644328701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45959.406644328701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45959.406644328701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45959.406644328701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45959.406644328701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45959.406644328701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45959.406644328701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45959.406644328701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45959.406644328701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45959.406644328701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45959.406644328701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45959.406644328701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45959.406644328701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45959.406644328701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45959.406644328701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45959.406644328701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45959.406644328701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45959.406644328701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45959.406644328701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45959.406644328701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45959.406644328701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45959.406644328701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45959.406644328701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45959.406644328701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45959.406644328701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45959.406644328701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45959.406644328701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45959.406644328701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45959.406644328701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45959.406644328701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45959.406644328701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45959.406644328701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45959.406644328701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45959.406644328701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45959.406644328701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45959.406644328701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45959.406644328701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45959.406644328701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45959.406644328701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45959.406644328701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45959.406644328701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45959.406644328701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45959.406644328701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45959.406644328701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45959.406644328701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45959.406644328701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45959.406644328701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45959.406644328701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45959.406644328701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45959.406644328701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45959.406644328701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45959.406644328701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45959.406644328701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45959.406644328701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45959.406644328701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45959.406644328701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45959.406644328701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1"/>
        <v>45959.406644328701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ref="G129:G192" ca="1" si="2">IFERROR(NOW()-F129,"-")</f>
        <v>45959.406644328701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45959.406644328701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45959.406644328701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45959.406644328701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45959.406644328701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45959.406644328701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45959.406644328701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45959.406644328701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45959.406644328701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45959.406644328701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45959.406644328701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45959.406644328701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45959.406644328701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45959.406644328701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45959.406644328701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45959.406644328701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45959.406644328701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45959.406644328701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45959.406644328701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45959.406644328701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45959.406644328701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45959.406644328701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45959.406644328701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45959.406644328701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45959.406644328701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45959.406644328701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45959.406644328701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45959.406644328701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45959.406644328701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45959.406644328701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45959.406644328701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45959.406644328701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45959.406644328701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45959.406644328701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45959.406644328701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45959.406644328701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45959.406644328701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45959.406644328701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45959.406644328701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45959.406644328701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45959.406644328701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45959.406644328701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45959.406644328701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45959.406644328701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45959.406644328701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45959.406644328701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45959.406644328701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45959.406644328701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45959.406644328701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45959.406644328701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45959.406644328701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45959.406644328701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45959.406644328701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45959.406644328701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45959.406644328701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45959.406644328701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45959.406644328701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45959.406644328701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45959.406644328701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45959.406644328701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45959.406644328701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45959.406644328701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45959.406644328701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2"/>
        <v>45959.406644328701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ref="G193:G256" ca="1" si="3">IFERROR(NOW()-F193,"-")</f>
        <v>45959.406644328701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45959.406644328701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45959.406644328701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45959.406644328701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45959.406644328701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45959.406644328701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45959.406644328701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45959.406644328701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45959.406644328701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45959.406644328701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45959.406644328701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45959.406644328701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45959.406644328701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45959.406644328701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45959.406644328701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45959.406644328701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45959.406644328701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45959.406644328701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45959.406644328701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45959.406644328701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45959.406644328701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45959.406644328701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45959.406644328701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45959.406644328701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45959.406644328701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45959.406644328701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45959.406644328701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45959.406644328701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45959.406644328701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45959.406644328701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45959.406644328701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45959.406644328701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45959.406644328701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45959.406644328701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45959.406644328701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45959.406644328701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45959.406644328701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45959.406644328701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45959.406644328701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45959.406644328701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45959.406644328701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45959.406644328701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45959.406644328701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45959.406644328701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45959.406644328701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45959.406644328701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45959.406644328701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45959.406644328701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45959.406644328701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45959.406644328701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45959.406644328701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45959.406644328701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45959.406644328701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45959.406644328701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45959.406644328701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45959.406644328701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45959.406644328701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45959.406644328701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45959.406644328701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45959.406644328701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45959.406644328701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45959.406644328701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45959.406644328701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3"/>
        <v>45959.406644328701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ref="G257:G320" ca="1" si="4">IFERROR(NOW()-F257,"-")</f>
        <v>45959.406644328701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45959.406644328701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45959.406644328701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45959.406644328701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45959.406644328701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45959.406644328701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45959.406644328701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45959.406644328701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45959.406644328701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45959.406644328701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45959.406644328701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45959.406644328701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45959.406644328701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45959.406644328701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45959.406644328701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45959.406644328701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45959.406644328701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45959.406644328701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45959.406644328701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45959.406644328701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45959.406644328701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45959.406644328701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45959.406644328701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45959.406644328701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45959.406644328701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45959.406644328701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45959.406644328701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45959.406644328701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45959.406644328701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45959.406644328701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45959.406644328701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45959.406644328701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45959.406644328701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45959.406644328701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45959.406644328701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45959.406644328701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45959.406644328701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45959.406644328701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45959.406644328701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45959.406644328701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45959.406644328701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45959.406644328701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45959.406644328701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45959.406644328701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45959.406644328701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45959.406644328701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45959.406644328701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45959.406644328701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45959.406644328701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45959.406644328701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45959.406644328701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45959.406644328701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45959.406644328701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45959.406644328701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45959.406644328701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45959.406644328701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45959.406644328701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45959.406644328701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45959.406644328701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45959.406644328701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45959.406644328701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45959.406644328701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45959.406644328701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4"/>
        <v>45959.406644328701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ref="G321:G384" ca="1" si="5">IFERROR(NOW()-F321,"-")</f>
        <v>45959.406644328701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45959.406644328701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45959.406644328701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45959.406644328701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45959.406644328701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45959.406644328701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45959.406644328701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45959.406644328701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45959.406644328701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45959.406644328701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45959.406644328701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45959.406644328701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45959.406644328701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45959.406644328701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45959.406644328701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45959.406644328701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45959.406644328701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45959.406644328701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45959.406644328701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45959.406644328701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45959.406644328701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45959.406644328701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45959.406644328701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45959.406644328701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45959.406644328701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45959.406644328701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45959.406644328701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45959.406644328701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45959.406644328701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45959.406644328701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45959.406644328701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45959.406644328701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45959.406644328701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45959.406644328701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45959.406644328701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45959.406644328701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45959.406644328701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45959.406644328701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45959.406644328701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45959.406644328701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45959.406644328701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45959.406644328701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45959.406644328701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45959.406644328701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45959.406644328701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45959.406644328701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45959.406644328701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45959.406644328701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45959.406644328701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45959.406644328701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45959.406644328701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45959.406644328701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45959.406644328701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45959.406644328701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45959.406644328701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45959.406644328701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45959.406644328701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45959.406644328701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45959.406644328701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45959.406644328701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45959.406644328701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45959.406644328701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45959.406644328701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5"/>
        <v>45959.406644328701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ref="G385:G448" ca="1" si="6">IFERROR(NOW()-F385,"-")</f>
        <v>45959.406644328701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45959.406644328701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45959.406644328701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45959.406644328701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45959.406644328701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45959.406644328701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45959.406644328701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45959.406644328701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45959.406644328701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45959.406644328701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45959.406644328701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45959.406644328701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45959.406644328701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45959.406644328701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45959.406644328701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45959.406644328701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45959.406644328701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45959.406644328701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45959.406644328701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45959.406644328701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45959.406644328701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45959.406644328701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45959.406644328701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45959.406644328701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45959.406644328701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45959.406644328701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45959.406644328701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45959.406644328701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45959.406644328701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45959.406644328701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45959.406644328701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45959.406644328701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45959.406644328701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45959.406644328701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45959.406644328701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45959.406644328701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45959.406644328701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45959.406644328701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45959.406644328701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45959.406644328701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45959.406644328701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45959.406644328701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45959.406644328701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45959.406644328701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45959.406644328701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45959.406644328701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45959.406644328701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45959.406644328701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45959.406644328701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45959.406644328701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45959.406644328701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45959.406644328701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45959.406644328701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45959.406644328701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45959.406644328701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45959.406644328701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45959.406644328701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45959.406644328701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45959.406644328701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45959.406644328701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45959.406644328701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45959.406644328701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45959.406644328701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6"/>
        <v>45959.406644328701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ref="G449:G512" ca="1" si="7">IFERROR(NOW()-F449,"-")</f>
        <v>45959.406644328701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45959.406644328701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45959.406644328701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45959.406644328701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45959.406644328701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45959.406644328701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45959.406644328701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45959.406644328701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45959.406644328701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45959.406644328701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45959.406644328701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45959.406644328701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45959.406644328701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45959.406644328701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45959.406644328701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45959.406644328701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45959.406644328701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45959.406644328701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45959.406644328701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45959.406644328701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45959.406644328701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45959.406644328701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45959.406644328701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45959.406644328701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45959.406644328701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45959.406644328701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45959.406644328701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45959.406644328701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45959.406644328701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45959.406644328701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45959.406644328701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45959.406644328701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45959.406644328701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45959.406644328701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45959.406644328701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45959.406644328701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45959.406644328701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45959.406644328701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45959.406644328701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45959.406644328701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45959.406644328701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45959.406644328701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45959.406644328701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45959.406644328701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45959.406644328701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45959.406644328701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45959.406644328701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45959.406644328701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45959.406644328701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45959.406644328701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45959.406644328701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45959.406644328701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45959.406644328701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45959.406644328701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45959.406644328701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45959.406644328701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45959.406644328701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45959.406644328701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45959.406644328701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45959.406644328701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45959.406644328701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45959.406644328701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45959.406644328701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7"/>
        <v>45959.406644328701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ref="G513:G576" ca="1" si="8">IFERROR(NOW()-F513,"-")</f>
        <v>45959.406644328701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45959.406644328701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45959.406644328701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45959.406644328701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45959.406644328701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45959.406644328701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45959.406644328701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45959.406644328701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45959.406644328701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45959.406644328701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45959.406644328701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45959.406644328701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45959.406644328701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45959.406644328701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45959.406644328701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45959.406644328701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45959.406644328701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45959.406644328701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45959.406644328701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45959.406644328701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45959.406644328701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45959.406644328701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45959.406644328701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45959.406644328701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45959.406644328701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45959.406644328701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45959.406644328701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45959.406644328701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45959.406644328701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45959.406644328701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45959.406644328701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45959.406644328701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45959.406644328701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45959.406644328701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45959.406644328701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45959.406644328701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45959.406644328701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45959.406644328701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45959.406644328701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45959.406644328701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45959.406644328701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45959.406644328701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45959.406644328701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45959.406644328701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45959.406644328701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45959.406644328701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45959.406644328701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45959.406644328701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45959.406644328701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45959.406644328701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45959.406644328701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45959.406644328701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45959.406644328701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45959.406644328701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45959.406644328701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45959.406644328701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45959.406644328701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45959.406644328701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45959.406644328701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45959.406644328701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45959.406644328701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45959.406644328701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45959.406644328701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8"/>
        <v>45959.406644328701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ref="G577:G640" ca="1" si="9">IFERROR(NOW()-F577,"-")</f>
        <v>45959.406644328701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45959.406644328701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45959.406644328701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45959.406644328701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45959.406644328701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45959.406644328701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45959.406644328701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45959.406644328701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45959.406644328701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45959.406644328701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45959.406644328701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45959.406644328701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45959.406644328701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45959.406644328701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45959.406644328701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45959.406644328701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45959.406644328701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45959.406644328701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45959.406644328701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45959.406644328701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45959.406644328701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45959.406644328701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45959.406644328701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45959.406644328701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45959.406644328701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45959.406644328701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45959.406644328701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45959.406644328701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45959.406644328701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45959.406644328701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45959.406644328701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45959.406644328701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45959.406644328701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45959.406644328701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45959.406644328701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45959.406644328701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45959.406644328701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45959.406644328701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45959.406644328701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45959.406644328701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45959.406644328701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45959.406644328701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45959.406644328701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45959.406644328701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45959.406644328701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45959.406644328701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45959.406644328701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45959.406644328701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45959.406644328701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45959.406644328701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45959.406644328701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45959.406644328701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45959.406644328701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45959.406644328701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45959.406644328701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45959.406644328701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45959.406644328701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45959.406644328701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45959.406644328701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45959.406644328701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45959.406644328701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45959.406644328701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45959.406644328701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9"/>
        <v>45959.406644328701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ref="G641:G704" ca="1" si="10">IFERROR(NOW()-F641,"-")</f>
        <v>45959.406644328701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45959.406644328701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45959.406644328701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45959.406644328701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45959.406644328701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45959.406644328701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45959.406644328701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45959.406644328701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45959.406644328701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45959.406644328701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45959.406644328701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45959.406644328701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45959.406644328701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45959.406644328701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45959.406644328701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45959.406644328701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45959.406644328701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45959.406644328701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45959.406644328701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45959.406644328701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45959.406644328701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45959.406644328701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45959.406644328701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45959.406644328701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45959.406644328701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45959.406644328701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45959.406644328701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45959.406644328701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45959.406644328701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45959.406644328701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45959.406644328701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45959.406644328701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45959.406644328701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45959.406644328701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45959.406644328701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45959.406644328701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45959.406644328701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45959.406644328701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45959.406644328701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45959.406644328701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45959.406644328701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45959.406644328701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45959.406644328701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45959.406644328701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45959.406644328701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45959.406644328701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45959.406644328701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45959.406644328701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45959.406644328701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45959.406644328701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45959.406644328701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45959.406644328701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45959.406644328701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45959.406644328701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45959.406644328701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45959.406644328701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45959.406644328701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45959.406644328701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45959.406644328701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45959.406644328701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45959.406644328701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45959.406644328701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45959.406644328701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0"/>
        <v>45959.406644328701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ref="G705:G768" ca="1" si="11">IFERROR(NOW()-F705,"-")</f>
        <v>45959.406644328701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45959.406644328701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45959.406644328701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45959.406644328701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45959.406644328701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45959.406644328701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45959.406644328701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45959.406644328701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45959.406644328701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45959.406644328701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45959.406644328701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45959.406644328701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45959.406644328701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45959.406644328701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45959.406644328701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45959.406644328701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45959.406644328701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45959.406644328701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45959.406644328701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45959.406644328701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45959.406644328701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45959.406644328701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45959.406644328701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45959.406644328701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45959.406644328701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45959.406644328701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45959.406644328701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45959.406644328701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45959.406644328701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45959.406644328701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45959.406644328701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45959.406644328701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45959.406644328701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45959.406644328701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45959.406644328701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45959.406644328701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45959.406644328701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45959.406644328701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45959.406644328701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45959.406644328701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45959.406644328701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45959.406644328701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45959.406644328701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45959.406644328701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45959.406644328701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45959.406644328701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45959.406644328701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45959.406644328701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45959.406644328701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45959.406644328701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45959.406644328701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45959.406644328701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45959.406644328701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45959.406644328701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45959.406644328701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45959.406644328701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45959.406644328701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45959.406644328701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45959.406644328701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45959.406644328701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45959.406644328701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45959.406644328701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45959.406644328701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1"/>
        <v>45959.406644328701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ref="G769:G832" ca="1" si="12">IFERROR(NOW()-F769,"-")</f>
        <v>45959.406644328701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45959.406644328701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45959.406644328701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45959.406644328701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45959.406644328701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45959.406644328701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45959.406644328701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45959.406644328701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45959.406644328701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45959.406644328701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45959.406644328701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45959.406644328701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45959.406644328701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45959.406644328701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45959.406644328701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45959.406644328701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45959.406644328701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45959.406644328701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45959.406644328701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45959.406644328701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45959.406644328701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45959.406644328701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45959.406644328701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45959.406644328701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45959.406644328701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45959.406644328701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45959.406644328701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45959.406644328701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45959.406644328701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45959.406644328701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45959.406644328701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45959.406644328701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45959.406644328701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45959.406644328701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45959.406644328701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45959.406644328701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45959.406644328701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45959.406644328701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45959.406644328701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45959.406644328701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45959.406644328701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45959.406644328701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45959.406644328701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45959.406644328701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45959.406644328701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45959.406644328701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45959.406644328701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45959.406644328701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45959.406644328701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45959.406644328701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45959.406644328701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45959.406644328701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45959.406644328701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45959.406644328701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45959.406644328701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45959.406644328701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45959.406644328701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45959.406644328701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45959.406644328701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45959.406644328701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45959.406644328701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45959.406644328701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45959.406644328701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2"/>
        <v>45959.406644328701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ref="G833:G896" ca="1" si="13">IFERROR(NOW()-F833,"-")</f>
        <v>45959.406644328701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45959.406644328701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45959.406644328701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45959.406644328701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45959.406644328701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45959.406644328701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45959.406644328701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45959.406644328701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45959.406644328701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45959.406644328701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45959.406644328701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45959.406644328701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45959.406644328701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45959.406644328701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45959.406644328701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45959.406644328701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45959.406644328701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45959.406644328701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45959.406644328701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45959.406644328701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45959.406644328701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45959.406644328701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45959.406644328701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45959.406644328701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45959.406644328701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45959.406644328701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45959.406644328701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45959.406644328701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45959.406644328701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45959.406644328701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45959.406644328701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45959.406644328701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45959.406644328701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45959.406644328701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45959.406644328701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45959.406644328701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45959.406644328701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45959.406644328701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45959.406644328701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45959.406644328701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45959.406644328701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45959.406644328701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45959.406644328701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45959.406644328701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45959.406644328701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45959.406644328701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45959.406644328701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45959.406644328701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45959.406644328701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45959.406644328701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45959.406644328701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45959.406644328701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45959.406644328701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45959.406644328701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45959.406644328701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45959.406644328701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45959.406644328701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45959.406644328701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45959.406644328701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45959.406644328701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45959.406644328701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45959.406644328701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45959.406644328701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3"/>
        <v>45959.406644328701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ref="G897:G960" ca="1" si="14">IFERROR(NOW()-F897,"-")</f>
        <v>45959.406644328701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45959.406644328701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45959.406644328701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45959.406644328701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45959.406644328701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45959.406644328701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45959.406644328701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45959.406644328701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45959.406644328701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45959.406644328701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45959.406644328701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45959.406644328701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45959.406644328701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45959.406644328701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45959.406644328701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45959.406644328701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45959.406644328701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45959.406644328701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45959.406644328701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45959.406644328701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45959.406644328701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45959.406644328701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45959.406644328701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45959.406644328701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45959.406644328701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45959.406644328701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45959.406644328701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45959.406644328701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45959.406644328701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45959.406644328701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45959.406644328701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45959.406644328701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45959.406644328701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45959.406644328701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45959.406644328701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45959.406644328701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45959.406644328701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45959.406644328701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45959.406644328701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45959.406644328701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45959.406644328701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45959.406644328701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45959.406644328701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45959.406644328701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45959.406644328701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45959.406644328701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45959.406644328701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45959.406644328701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45959.406644328701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45959.406644328701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45959.406644328701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45959.406644328701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45959.406644328701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45959.406644328701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45959.406644328701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45959.406644328701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45959.406644328701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45959.406644328701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45959.406644328701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45959.406644328701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45959.406644328701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45959.406644328701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45959.406644328701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4"/>
        <v>45959.406644328701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ref="G961:G1024" ca="1" si="15">IFERROR(NOW()-F961,"-")</f>
        <v>45959.406644328701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45959.406644328701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45959.406644328701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45959.406644328701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45959.406644328701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45959.406644328701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45959.406644328701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45959.406644328701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45959.406644328701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45959.406644328701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45959.406644328701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45959.406644328701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45959.406644328701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45959.406644328701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45959.406644328701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45959.406644328701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45959.406644328701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45959.406644328701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45959.406644328701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45959.406644328701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45959.406644328701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45959.406644328701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45959.406644328701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45959.406644328701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45959.406644328701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45959.406644328701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45959.406644328701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45959.406644328701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45959.406644328701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45959.406644328701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45959.406644328701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45959.406644328701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45959.406644328701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45959.406644328701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45959.406644328701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45959.406644328701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45959.406644328701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45959.406644328701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45959.406644328701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45959.406644328701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45959.406644328701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45959.406644328701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45959.406644328701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45959.406644328701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45959.406644328701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45959.406644328701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45959.406644328701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45959.406644328701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45959.406644328701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45959.406644328701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45959.406644328701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45959.406644328701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45959.406644328701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45959.406644328701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45959.406644328701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45959.406644328701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45959.406644328701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45959.406644328701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45959.406644328701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45959.406644328701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45959.406644328701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45959.406644328701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45959.406644328701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5"/>
        <v>45959.406644328701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ref="G1025:G1088" ca="1" si="16">IFERROR(NOW()-F1025,"-")</f>
        <v>45959.406644328701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45959.406644328701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45959.406644328701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45959.406644328701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45959.406644328701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45959.406644328701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45959.406644328701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45959.406644328701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45959.406644328701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45959.406644328701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45959.406644328701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45959.406644328701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45959.406644328701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45959.406644328701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45959.406644328701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45959.406644328701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45959.406644328701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45959.406644328701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45959.406644328701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45959.406644328701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45959.406644328701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45959.406644328701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45959.406644328701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45959.406644328701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45959.406644328701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45959.406644328701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45959.406644328701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45959.406644328701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45959.406644328701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45959.406644328701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45959.406644328701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45959.406644328701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45959.406644328701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45959.406644328701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45959.406644328701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45959.406644328701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45959.406644328701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45959.406644328701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45959.406644328701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45959.406644328701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45959.406644328701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45959.406644328701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45959.406644328701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45959.406644328701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45959.406644328701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45959.406644328701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45959.406644328701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45959.406644328701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45959.406644328701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45959.406644328701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45959.406644328701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45959.406644328701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45959.406644328701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45959.406644328701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45959.406644328701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45959.406644328701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45959.406644328701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45959.406644328701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45959.406644328701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45959.406644328701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45959.406644328701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45959.406644328701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45959.406644328701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6"/>
        <v>45959.406644328701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ref="G1089:G1103" ca="1" si="17">IFERROR(NOW()-F1089,"-")</f>
        <v>45959.406644328701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45959.406644328701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45959.406644328701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45959.406644328701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45959.406644328701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45959.406644328701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45959.406644328701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45959.406644328701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45959.406644328701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45959.406644328701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45959.406644328701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45959.406644328701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45959.406644328701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45959.406644328701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45959.406644328701</v>
      </c>
      <c r="H1103" s="22"/>
      <c r="I1103" s="19" t="str">
        <f>IFERROR(VLOOKUP(D1103,DB!A:F,6,0),"")</f>
        <v/>
      </c>
      <c r="J1103" s="18" t="str">
        <f>IFERROR(VLOOKUP(D1103,DB!A:G,7,0),"")</f>
        <v/>
      </c>
      <c r="K1103" s="46"/>
      <c r="L1103" s="23" t="str">
        <f>IFERROR(VLOOKUP(D1103,DB!A:I,9,0),"")</f>
        <v/>
      </c>
    </row>
  </sheetData>
  <dataValidations count="2">
    <dataValidation allowBlank="1" showInputMessage="1" showErrorMessage="1" sqref="E1" xr:uid="{5914219A-CB83-432D-936A-CC0CB6F3982A}"/>
    <dataValidation type="list" allowBlank="1" showInputMessage="1" showErrorMessage="1" sqref="E2:E110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9"/>
  <sheetViews>
    <sheetView workbookViewId="0">
      <selection activeCell="D9" sqref="D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39121</v>
      </c>
      <c r="B2" s="94" t="str">
        <f>IFERROR(VLOOKUP(D2,DB!A:K,11,0),"")</f>
        <v>R4</v>
      </c>
      <c r="C2" s="97">
        <v>1</v>
      </c>
      <c r="D2" s="94" t="s">
        <v>35092</v>
      </c>
      <c r="E2" s="98" t="s">
        <v>39021</v>
      </c>
      <c r="F2" s="99">
        <v>45703.480717592596</v>
      </c>
      <c r="G2" s="100">
        <f ca="1">IFERROR(NOW()-F2,"")</f>
        <v>255.92592673610488</v>
      </c>
      <c r="H2" s="99">
        <v>45703.474768518521</v>
      </c>
      <c r="I2" s="99" t="str">
        <f>IFERROR(VLOOKUP(D2,DB!A:F,6,0),"")</f>
        <v>SCECO</v>
      </c>
      <c r="J2" s="99" t="str">
        <f>IFERROR(VLOOKUP(D2,DB!A:G,7,0),"")</f>
        <v>Dead</v>
      </c>
      <c r="K2" s="101" t="s">
        <v>39122</v>
      </c>
      <c r="L2" s="94" t="str">
        <f>IFERROR(VLOOKUP(D2,DB!A:I,9,0),"")</f>
        <v>Latis</v>
      </c>
    </row>
    <row r="3" spans="1:16" ht="33" customHeight="1">
      <c r="A3" s="119" t="s">
        <v>39123</v>
      </c>
      <c r="B3" s="119" t="str">
        <f>IFERROR(VLOOKUP(D3,DB!A:K,11,0),"")</f>
        <v>R4</v>
      </c>
      <c r="C3" s="120">
        <v>1</v>
      </c>
      <c r="D3" s="94" t="s">
        <v>30476</v>
      </c>
      <c r="E3" s="98" t="s">
        <v>39021</v>
      </c>
      <c r="F3" s="123">
        <v>45958.924305555556</v>
      </c>
      <c r="G3" s="124">
        <f ca="1">IFERROR(NOW()-F3,"")</f>
        <v>0.48233877314487472</v>
      </c>
      <c r="H3" s="123">
        <v>45958.887465277781</v>
      </c>
      <c r="I3" s="119" t="str">
        <f>IFERROR(VLOOKUP(D3,DB!A:F,6,0),"")</f>
        <v>SCECO</v>
      </c>
      <c r="J3" s="119" t="str">
        <f>IFERROR(VLOOKUP(D3,DB!A:G,7,0),"")</f>
        <v>In progress</v>
      </c>
      <c r="K3" s="125" t="s">
        <v>39124</v>
      </c>
      <c r="L3" s="121" t="str">
        <f>IFERROR(VLOOKUP(D3,DB!A:I,9,0),"")</f>
        <v>Latis</v>
      </c>
    </row>
    <row r="4" spans="1:16" ht="15" customHeight="1">
      <c r="A4" s="119" t="s">
        <v>39125</v>
      </c>
      <c r="B4" s="119" t="str">
        <f>IFERROR(VLOOKUP(D4,DB!A:K,11,0),"")</f>
        <v>R4</v>
      </c>
      <c r="C4" s="120">
        <v>1</v>
      </c>
      <c r="D4" s="94" t="s">
        <v>28974</v>
      </c>
      <c r="E4" s="98" t="s">
        <v>39021</v>
      </c>
      <c r="F4" s="123"/>
      <c r="G4" s="124">
        <f ca="1">IFERROR(NOW()-F4,"")</f>
        <v>45959.406644328701</v>
      </c>
      <c r="H4" s="123">
        <v>45959.359988425924</v>
      </c>
      <c r="I4" s="119" t="str">
        <f>IFERROR(VLOOKUP(D4,DB!A:F,6,0),"")</f>
        <v>SCECO</v>
      </c>
      <c r="J4" s="119" t="str">
        <f>IFERROR(VLOOKUP(D4,DB!A:G,7,0),"")</f>
        <v>Weak</v>
      </c>
      <c r="K4" s="125" t="s">
        <v>39126</v>
      </c>
      <c r="L4" s="121" t="str">
        <f>IFERROR(VLOOKUP(D4,DB!A:I,9,0),"")</f>
        <v>Latis</v>
      </c>
    </row>
    <row r="5" spans="1:16" ht="15" customHeight="1">
      <c r="A5" s="119"/>
      <c r="B5" s="119" t="str">
        <f>IFERROR(VLOOKUP(D5,DB!A:K,11,0),"")</f>
        <v/>
      </c>
      <c r="C5" s="120"/>
      <c r="D5" s="94"/>
      <c r="E5" s="98"/>
      <c r="F5" s="123"/>
      <c r="G5" s="124">
        <f ca="1">IFERROR(NOW()-F5,"")</f>
        <v>45959.406644328701</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45959.406644328701</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45959.406644328701</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45959.406644328701</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45959.406644328701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45959.406644328701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45959.406644328701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45959.406644328701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45959.406644328701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45959.406644328701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45959.406644328701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45959.406644328701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45959.406644328701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45959.406644328701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45959.406644328701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45959.406644328701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45959.406644328701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45959.406644328701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45959.406644328701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45959.406644328701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45959.406644328701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45959.406644328701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45959.406644328701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45959.406644328701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45959.406644328701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45959.406644328701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45959.406644328701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45959.406644328701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45959.406644328701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45959.406644328701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45959.406644328701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45959.406644328701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45959.406644328701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45959.406644328701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45959.406644328701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45959.406644328701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45959.406644328701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45959.406644328701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45959.406644328701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45959.406644328701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45959.406644328701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45959.406644328701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45959.406644328701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45959.406644328701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45959.406644328701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45959.406644328701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45959.406644328701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45959.406644328701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45959.406644328701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45959.406644328701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45959.406644328701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45959.406644328701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45959.406644328701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45959.406644328701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45959.406644328701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45959.406644328701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45959.406644328701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45959.406644328701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45959.406644328701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45959.406644328701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45959.406644328701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45959.406644328701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45959.406644328701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45959.406644328701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45959.406644328701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45959.406644328701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45959.406644328701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45959.406644328701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45959.406644328701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45959.406644328701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45959.406644328701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45959.406644328701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45959.406644328701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45959.406644328701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45959.406644328701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45959.406644328701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45959.406644328701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45959.406644328701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45959.406644328701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45959.406644328701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45959.406644328701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45959.406644328701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45959.406644328701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45959.406644328701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45959.406644328701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45959.406644328701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45959.406644328701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45959.406644328701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45959.406644328701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45959.406644328701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45959.406644328701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45959.406644328701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45959.406644328701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45959.406644328701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45959.406644328701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45959.406644328701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45959.406644328701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45959.406644328701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45959.406644328701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45959.406644328701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45959.406644328701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45959.406644328701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45959.406644328701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45959.406644328701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45959.406644328701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45959.406644328701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45959.406644328701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45959.406644328701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45959.406644328701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45959.406644328701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45959.406644328701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45959.406644328701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45959.406644328701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45959.406644328701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45959.406644328701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45959.406644328701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45959.406644328701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45959.406644328701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45959.406644328701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45959.406644328701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45959.406644328701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45959.406644328701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45959.406644328701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45959.406644328701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45959.406644328701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45959.406644328701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45959.406644328701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45959.406644328701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45959.406644328701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45959.406644328701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45959.406644328701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45959.406644328701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45959.406644328701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45959.406644328701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45959.406644328701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45959.406644328701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45959.406644328701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45959.406644328701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45959.406644328701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45959.406644328701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45959.406644328701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45959.406644328701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45959.406644328701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45959.406644328701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45959.406644328701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45959.406644328701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45959.406644328701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45959.406644328701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45959.406644328701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45959.406644328701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45959.406644328701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45959.406644328701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45959.406644328701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45959.406644328701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45959.406644328701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45959.406644328701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45959.406644328701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45959.406644328701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45959.406644328701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45959.406644328701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45959.406644328701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45959.406644328701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45959.406644328701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45959.406644328701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45959.406644328701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45959.406644328701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45959.406644328701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45959.406644328701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45959.406644328701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45959.406644328701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45959.406644328701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45959.406644328701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45959.406644328701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45959.406644328701</v>
      </c>
      <c r="H178" s="123"/>
      <c r="I178" s="119" t="str">
        <f>IFERROR(VLOOKUP(D178,DB!A:F,6,0),"")</f>
        <v/>
      </c>
      <c r="J178" s="119" t="str">
        <f>IFERROR(VLOOKUP(D178,DB!A:G,7,0),"")</f>
        <v/>
      </c>
      <c r="K178" s="125"/>
      <c r="L178" s="121" t="str">
        <f>IFERROR(VLOOKUP(D178,DB!A:I,9,0),"")</f>
        <v/>
      </c>
    </row>
    <row r="179" spans="1:12" ht="15" customHeight="1">
      <c r="A179" s="126"/>
      <c r="B179" s="126" t="str">
        <f>IFERROR(VLOOKUP(D179,DB!A:K,11,0),"")</f>
        <v/>
      </c>
      <c r="C179" s="127"/>
      <c r="D179" s="128"/>
      <c r="E179" s="129"/>
      <c r="F179" s="130"/>
      <c r="G179" s="131">
        <f ca="1">IFERROR(NOW()-F179,"")</f>
        <v>45959.406644328701</v>
      </c>
      <c r="H179" s="130"/>
      <c r="I179" s="126" t="str">
        <f>IFERROR(VLOOKUP(D179,DB!A:F,6,0),"")</f>
        <v/>
      </c>
      <c r="J179" s="126" t="str">
        <f>IFERROR(VLOOKUP(D179,DB!A:G,7,0),"")</f>
        <v/>
      </c>
      <c r="K179" s="132"/>
      <c r="L179" s="128" t="str">
        <f>IFERROR(VLOOKUP(D179,DB!A:I,9,0),"")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workbookViewId="0">
      <selection activeCell="D24" sqref="D24"/>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39127</v>
      </c>
      <c r="B2" s="37" t="str">
        <f>IFERROR(VLOOKUP(D2,DB!A:K,11,0),"")</f>
        <v>R5</v>
      </c>
      <c r="C2" s="37">
        <v>3</v>
      </c>
      <c r="D2" s="118" t="s">
        <v>36011</v>
      </c>
      <c r="E2" s="37" t="s">
        <v>39021</v>
      </c>
      <c r="F2" s="38">
        <v>45891.832060185188</v>
      </c>
      <c r="G2" s="144">
        <f ca="1">IFERROR(NOW()-F2,"")</f>
        <v>67.574584143512766</v>
      </c>
      <c r="H2" s="38">
        <v>45891.790393518517</v>
      </c>
      <c r="I2" s="37" t="str">
        <f>IFERROR(VLOOKUP(D2,DB!A:F,6,0),"")</f>
        <v>Generator-SG</v>
      </c>
      <c r="J2" s="37" t="str">
        <f>IFERROR(VLOOKUP(D2,DB!A:G,7,0),"")</f>
        <v>Vandalized</v>
      </c>
      <c r="K2" s="37" t="s">
        <v>39128</v>
      </c>
      <c r="L2" s="37" t="str">
        <f>IFERROR(VLOOKUP(D2,DB!A:I,9,0),"")</f>
        <v>Latis</v>
      </c>
      <c r="M2" s="117"/>
    </row>
    <row r="3" spans="1:13" ht="30.75">
      <c r="A3" s="37" t="s">
        <v>39129</v>
      </c>
      <c r="B3" s="37" t="str">
        <f>IFERROR(VLOOKUP(D3,DB!A:K,11,0),"")</f>
        <v>R5</v>
      </c>
      <c r="C3" s="37">
        <v>1</v>
      </c>
      <c r="D3" s="37" t="s">
        <v>33268</v>
      </c>
      <c r="E3" s="37" t="s">
        <v>39024</v>
      </c>
      <c r="F3" s="38">
        <v>45926.188877314817</v>
      </c>
      <c r="G3" s="144">
        <f t="shared" ref="G3" ca="1" si="0">IFERROR(NOW()-F3,"")</f>
        <v>33.217767013884441</v>
      </c>
      <c r="H3" s="38">
        <v>45926.158159722225</v>
      </c>
      <c r="I3" s="37" t="str">
        <f>IFERROR(VLOOKUP(D3,DB!A:F,6,0),"")</f>
        <v>SCECO</v>
      </c>
      <c r="J3" s="37" t="str">
        <f>IFERROR(VLOOKUP(D3,DB!A:G,7,0),"")</f>
        <v>Good</v>
      </c>
      <c r="K3" s="37" t="s">
        <v>39130</v>
      </c>
      <c r="L3" s="37" t="str">
        <f>IFERROR(VLOOKUP(D3,DB!A:I,9,0),"")</f>
        <v>Latis</v>
      </c>
      <c r="M3" s="117"/>
    </row>
    <row r="4" spans="1:13" ht="48" customHeight="1">
      <c r="A4" s="152" t="s">
        <v>39131</v>
      </c>
      <c r="B4" s="152" t="str">
        <f>IFERROR(VLOOKUP(D4,DB!A:K,11,0),"")</f>
        <v>R5</v>
      </c>
      <c r="C4" s="152">
        <v>1</v>
      </c>
      <c r="D4" s="152" t="s">
        <v>34758</v>
      </c>
      <c r="E4" s="152" t="s">
        <v>39024</v>
      </c>
      <c r="F4" s="153">
        <v>45948.661111111112</v>
      </c>
      <c r="G4" s="154">
        <f ca="1">IFERROR(NOW()-F4,"")</f>
        <v>10.745532754626765</v>
      </c>
      <c r="H4" s="153">
        <v>45948.661111111112</v>
      </c>
      <c r="I4" s="152" t="str">
        <f>IFERROR(VLOOKUP(D4,DB!A:F,6,0),"")</f>
        <v>SCECO</v>
      </c>
      <c r="J4" s="152" t="str">
        <f>IFERROR(VLOOKUP(D4,DB!A:G,7,0),"")</f>
        <v>Dead</v>
      </c>
      <c r="K4" s="152" t="s">
        <v>39132</v>
      </c>
      <c r="L4" s="152" t="str">
        <f>IFERROR(VLOOKUP(D4,DB!A:I,9,0),"")</f>
        <v>Latis</v>
      </c>
    </row>
    <row r="5" spans="1:13" ht="30.75">
      <c r="A5" s="152" t="s">
        <v>39133</v>
      </c>
      <c r="B5" s="152" t="str">
        <f>IFERROR(VLOOKUP(D5,DB!A:K,11,0),"")</f>
        <v>R5</v>
      </c>
      <c r="C5" s="152">
        <v>1</v>
      </c>
      <c r="D5" s="152" t="s">
        <v>33291</v>
      </c>
      <c r="E5" s="152" t="s">
        <v>39021</v>
      </c>
      <c r="F5" s="153">
        <v>45959.08829861111</v>
      </c>
      <c r="G5" s="154">
        <f ca="1">IFERROR(NOW()-F5,"")</f>
        <v>0.31834525462909369</v>
      </c>
      <c r="H5" s="153">
        <v>45959.045960648145</v>
      </c>
      <c r="I5" s="152" t="str">
        <f>IFERROR(VLOOKUP(D5,DB!A:F,6,0),"")</f>
        <v>SCECO</v>
      </c>
      <c r="J5" s="152" t="str">
        <f>IFERROR(VLOOKUP(D5,DB!A:G,7,0),"")</f>
        <v>Good</v>
      </c>
      <c r="K5" s="152" t="s">
        <v>39134</v>
      </c>
      <c r="L5" s="152" t="str">
        <f>IFERROR(VLOOKUP(D5,DB!A:I,9,0),"")</f>
        <v>Latis</v>
      </c>
    </row>
    <row r="6" spans="1:13" ht="15">
      <c r="A6" s="152" t="s">
        <v>39135</v>
      </c>
      <c r="B6" s="152" t="str">
        <f>IFERROR(VLOOKUP(D6,DB!A:K,11,0),"")</f>
        <v>R5</v>
      </c>
      <c r="C6" s="152">
        <v>6</v>
      </c>
      <c r="D6" s="152" t="s">
        <v>32925</v>
      </c>
      <c r="E6" s="152" t="s">
        <v>39024</v>
      </c>
      <c r="F6" s="153">
        <v>45959.36173611111</v>
      </c>
      <c r="G6" s="154">
        <f ca="1">IFERROR(NOW()-F6,"")</f>
        <v>4.4907754629093688E-2</v>
      </c>
      <c r="H6" s="153">
        <v>45959.351597222223</v>
      </c>
      <c r="I6" s="152" t="str">
        <f>IFERROR(VLOOKUP(D6,DB!A:F,6,0),"")</f>
        <v>SCECO</v>
      </c>
      <c r="J6" s="152" t="str">
        <f>IFERROR(VLOOKUP(D6,DB!A:G,7,0),"")</f>
        <v>Dead</v>
      </c>
      <c r="K6" s="152" t="s">
        <v>39136</v>
      </c>
      <c r="L6" s="152" t="str">
        <f>IFERROR(VLOOKUP(D6,DB!A:I,9,0),"")</f>
        <v>Latis</v>
      </c>
    </row>
    <row r="7" spans="1:13" ht="15">
      <c r="A7" s="152"/>
      <c r="B7" s="152" t="str">
        <f>IFERROR(VLOOKUP(D7,DB!A:K,11,0),"")</f>
        <v/>
      </c>
      <c r="C7" s="152"/>
      <c r="D7"/>
      <c r="E7" s="152"/>
      <c r="F7" s="153"/>
      <c r="G7" s="154">
        <f ca="1">IFERROR(NOW()-F7,"")</f>
        <v>45959.406643865739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45959.406643865739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45959.406643865739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45959.406643865739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45959.406643865739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45959.406643865739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45959.406643865739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45959.406643865739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45959.406643865739</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45959.406643865739</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45959.406643865739</v>
      </c>
      <c r="H17" s="153"/>
      <c r="I17" s="152" t="str">
        <f>IFERROR(VLOOKUP(D17,DB!A:F,6,0),"")</f>
        <v/>
      </c>
      <c r="J17" s="152" t="str">
        <f>IFERROR(VLOOKUP(D17,DB!A:G,7,0),"")</f>
        <v/>
      </c>
      <c r="K17" s="152"/>
      <c r="L17" s="152" t="str">
        <f>IFERROR(VLOOKUP(D17,DB!A:I,9,0),"")</f>
        <v/>
      </c>
    </row>
    <row r="18" spans="1:12" ht="15.75">
      <c r="A18" s="152"/>
      <c r="B18" s="152" t="str">
        <f>IFERROR(VLOOKUP(D18,DB!A:K,11,0),"")</f>
        <v/>
      </c>
      <c r="C18" s="152"/>
      <c r="D18" s="169"/>
      <c r="E18" s="152"/>
      <c r="F18" s="153"/>
      <c r="G18" s="154">
        <f ca="1">IFERROR(NOW()-F18,"")</f>
        <v>45959.406643865739</v>
      </c>
      <c r="H18" s="153"/>
      <c r="I18" s="152" t="str">
        <f>IFERROR(VLOOKUP(D18,DB!A:F,6,0),"")</f>
        <v/>
      </c>
      <c r="J18" s="152" t="str">
        <f>IFERROR(VLOOKUP(D18,DB!A:G,7,0),"")</f>
        <v/>
      </c>
      <c r="K18" s="152"/>
      <c r="L18" s="152" t="str">
        <f>IFERROR(VLOOKUP(D18,DB!A:I,9,0),"")</f>
        <v/>
      </c>
    </row>
    <row r="19" spans="1:12" ht="15">
      <c r="A19" s="152"/>
      <c r="B19" s="152" t="str">
        <f>IFERROR(VLOOKUP(D19,DB!A:K,11,0),"")</f>
        <v/>
      </c>
      <c r="C19" s="152"/>
      <c r="D19"/>
      <c r="E19" s="152"/>
      <c r="F19" s="153"/>
      <c r="G19" s="154">
        <f ca="1">IFERROR(NOW()-F19,"")</f>
        <v>45959.406643865739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45959.406643865739</v>
      </c>
      <c r="H20" s="153"/>
      <c r="I20" s="152" t="str">
        <f>IFERROR(VLOOKUP(D20,DB!A:F,6,0),"")</f>
        <v/>
      </c>
      <c r="J20" s="152" t="str">
        <f>IFERROR(VLOOKUP(D20,DB!A:G,7,0),"")</f>
        <v/>
      </c>
      <c r="K20" s="152"/>
      <c r="L20" s="152" t="str">
        <f>IFERROR(VLOOKUP(D20,DB!A:I,9,0),"")</f>
        <v/>
      </c>
    </row>
    <row r="21" spans="1:12" ht="15">
      <c r="A21" s="152"/>
      <c r="B21" s="152" t="str">
        <f>IFERROR(VLOOKUP(D21,DB!A:K,11,0),"")</f>
        <v/>
      </c>
      <c r="C21" s="152"/>
      <c r="D21"/>
      <c r="E21" s="152"/>
      <c r="F21" s="153"/>
      <c r="G21" s="154">
        <f ca="1">IFERROR(NOW()-F21,"")</f>
        <v>45959.406643865739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45959.406643865739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45959.406643865739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45959.406643865739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45959.406643865739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45959.406643865739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45959.406643865739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45959.406643865739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45959.406643865739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45959.406643865739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45959.406643865739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45959.406643865739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45959.406643865739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45959.406643865739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45959.406643865739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45959.406643865739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45959.406643865739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45959.406643865739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45959.406643865739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45959.406643865739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45959.406643865739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45959.406643865739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45959.406643865739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45959.406643865739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45959.406643865739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45959.406643865739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45959.406643865739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45959.406643865739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45959.406643865739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45959.406643865739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45959.406643865739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45959.406643865739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45959.406643865739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45959.406643865739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45959.406643865739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45959.406643865739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45959.406643865739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45959.406643865739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45959.406643865739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45959.406643865739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45959.406643865739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45959.406643865739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45959.406643865739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45959.406643865739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45959.406643865739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45959.406643865739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45959.406643865739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45959.406643865739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45959.406643865739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45959.406643865739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45959.406643865739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45959.406643865739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45959.406643865739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45959.406643865739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45959.406643865739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45959.406643865739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45959.406643865739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45959.406643865739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45959.406643865739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45959.406643865739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45959.406643865739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45959.406643865739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45959.406643865739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45959.406643865739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45959.406643865739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45959.406643865739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45959.406643865739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45959.406643865739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45959.406643865739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45959.406643865739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45959.406643865739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45959.406643865739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45959.406643865739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45959.406643865739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45959.406643865739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45959.406643865739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45959.406643865739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45959.406643865739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45959.406643865739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45959.406643865739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45959.406643865739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45959.406643865739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45959.406643865739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45959.406643865739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45959.406643865739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45959.406643865739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45959.406643865739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45959.406643865739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45959.406643865739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45959.406643865739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45959.406643865739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45959.406643865739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45959.406643865739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45959.406643865739</v>
      </c>
      <c r="H114" s="153"/>
      <c r="I114" s="152" t="str">
        <f>IFERROR(VLOOKUP(D114,DB!A:F,6,0),"")</f>
        <v/>
      </c>
      <c r="J114" s="152" t="str">
        <f>IFERROR(VLOOKUP(D114,DB!A:G,7,0),"")</f>
        <v/>
      </c>
      <c r="K114" s="152"/>
      <c r="L114" s="152" t="str">
        <f>IFERROR(VLOOKUP(D114,DB!A:I,9,0),"")</f>
        <v/>
      </c>
    </row>
    <row r="115" spans="1:12" ht="15">
      <c r="A115" s="158"/>
      <c r="B115" s="158" t="str">
        <f>IFERROR(VLOOKUP(D115,DB!A:K,11,0),"")</f>
        <v/>
      </c>
      <c r="C115" s="158"/>
      <c r="D115" s="158"/>
      <c r="E115" s="158"/>
      <c r="F115" s="159"/>
      <c r="G115" s="160">
        <f ca="1">IFERROR(NOW()-F115,"")</f>
        <v>45959.406643865739</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45959.406643865739</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45959.406643865739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45959.406643865739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45959.406643865739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45959.406643865739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45959.406643865739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45959.406643865739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45959.406643865739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45959.406643865739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45959.406643865739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45959.406643865739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45959.406643865739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45959.406643865739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45959.406643865739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45959.406643865739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45959.406643865739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45959.406643865739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45959.406643865739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45959.406643865739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45959.406643865739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45959.406643865739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45959.406643865739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45959.406643865739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45959.406643865739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45959.406643865739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45959.406643865739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45959.406643865739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45959.406643865739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45959.406643865739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45959.406643865739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45959.406643865739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45959.406643865739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45959.406643865739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45959.406643865739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45959.406643865739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45959.406643865739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45959.406643865739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45959.406643865739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45959.406643865739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45959.406643865739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45959.406643865739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45959.406643865739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45959.406643865739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45959.406643865739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45959.406643865739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45959.406643865739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45959.406643865739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45959.406643865739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45959.406643865739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45959.406643865739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45959.406643865739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45959.406643865739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45959.406643865739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45959.406643865739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45959.406643865739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45959.406643865739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45959.406643865739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45959.406643865739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45959.406643865739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45959.406643865739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45959.406643865739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45959.406643865739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45959.406643865739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45959.406643865739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45959.406643865739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45959.406643865739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45959.406643865739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45959.406643865739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45959.406643865739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45959.406643865739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45959.406643865739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45959.406643865739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45959.406643865739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45959.406643865739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45959.406643865739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45959.406643865739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45959.406643865739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45959.406643865739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45959.406643865739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45959.406643865739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45959.406643865739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45959.406643865739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45959.406643865739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45959.406643865739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45959.406643865739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45959.406643865739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45959.406643865739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45959.406643865739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45959.406643865739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45959.406643865739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45959.406643865739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45959.406643865739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45959.406643865739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45959.406643865739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45959.406643865739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45959.406643865739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45959.406643865739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45959.406643865739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45959.406643865739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45959.406643865739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45959.406643865739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45959.406643865739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45959.406643865739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45959.406643865739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45959.406643865739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45959.406643865739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45959.406643865739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45959.406643865739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45959.406643865739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45959.406643865739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45959.406643865739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45959.406643865739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45959.406643865739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45959.406643865739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45959.406643865739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45959.406643865739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45959.406643865739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45959.406643865739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45959.406643865739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45959.406643865739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45959.406643865739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45959.406643865739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45959.406643865739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45959.406643865739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45959.406643865739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45959.406643865739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45959.406643865739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45959.406643865739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45959.406643865739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45959.406643865739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45959.406643865739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45959.406643865739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45959.406643865739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45959.406643865739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45959.406643865739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45959.406643865739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45959.406643865739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45959.406643865739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45959.406643865739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45959.406643865739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45959.406643865739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45959.406643865739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45959.406643865739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45959.406643865739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45959.406643865739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45959.406643865739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45959.406643865739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45959.406643865739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45959.406643865739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45959.406643865739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45959.406643865739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45959.406643865739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45959.406643865739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45959.406643865739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45959.406643865739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45959.406643865739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45959.406643865739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45959.406643865739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45959.406643865739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45959.406643865739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45959.406643865739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45959.406643865739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45959.406643865739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45959.406643865739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45959.406643865739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45959.406643865739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45959.406643865739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45959.406643865739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45959.406643865739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45959.406643865739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45959.406643865739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45959.406643865739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45959.406643865739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45959.406643865739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45959.406643865739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45959.406643865739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45959.406643865739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45959.406643865739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45959.406643865739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45959.406643865739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45959.406643865739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45959.406643865739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45959.406643865739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45959.406643865739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45959.406643865739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45959.406643865739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45959.406643865739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45959.406643865739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45959.406643865739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45959.406643865739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45959.406643865739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45959.406643865739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45959.406643865739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45959.406643865739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45959.406643865739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45959.406643865739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45959.406643865739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45959.406643865739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45959.406643865739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45959.406643865739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45959.406643865739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45959.406643865739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45959.406643865739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45959.406643865739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45959.406643865739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45959.406643865739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45959.406643865739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45959.406643865739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45959.406643865739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45959.406643865739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45959.406643865739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45959.406643865739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45959.406643865739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45959.406643865739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45959.406643865739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45959.406643865739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45959.406643865739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45959.406643865739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45959.406643865739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45959.406643865739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45959.406643865739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45959.406643865739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45959.406643865739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45959.406643865739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45959.406643865739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45959.406643865739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45959.406643865739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45959.406643865739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45959.406643865739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45959.406643865739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45959.406643865739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45959.406643865739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45959.406643865739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45959.406643865739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45959.406643865739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45959.406643865739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45959.406643865739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45959.406643865739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45959.406643865739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45959.406643865739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45959.406643865739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45959.406643865739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45959.406643865739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45959.406643865739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45959.406643865739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45959.406643865739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45959.406643865739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45959.406643865739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45959.406643865739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45959.406643865739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45959.406643865739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45959.406643865739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45959.406643865739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45959.406643865739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45959.406643865739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45959.406643865739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45959.406643865739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45959.406643865739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45959.406643865739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45959.406643865739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45959.406643865739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45959.406643865739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45959.406643865739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45959.406643865739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45959.406643865739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45959.406643865739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45959.406643865739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45959.406643865739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45959.406643865739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45959.406643865739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45959.406643865739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45959.406643865739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45959.406643865739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45959.406643865739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45959.406643865739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45959.406643865739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45959.406643865739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45959.406643865739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45959.406643865739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45959.406643865739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45959.406643865739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45959.406643865739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45959.406643865739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45959.406643865739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45959.406643865739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45959.406643865739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45959.406643865739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45959.406643865739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45959.406643865739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45959.406643865739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45959.406643865739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45959.406643865739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45959.406643865739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45959.406643865739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45959.406643865739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45959.406643865739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45959.406643865739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45959.406643865739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45959.406643865739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45959.406643865739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45959.406643865739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45959.406643865739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45959.406643865739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45959.406643865739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45959.406643865739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45959.406643865739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45959.406643865739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45959.406643865739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45959.406643865739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45959.406643865739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45959.406643865739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45959.406643865739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45959.406643865739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45959.406643865739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45959.406643865739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45959.406643865739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45959.406643865739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45959.406643865739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45959.406643865739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45959.406643865739</v>
      </c>
      <c r="H435" s="159"/>
      <c r="I435" s="158" t="str">
        <f>IFERROR(VLOOKUP(D435,DB!A:F,6,0),"")</f>
        <v/>
      </c>
      <c r="J435" s="158" t="str">
        <f>IFERROR(VLOOKUP(D435,DB!A:G,7,0),"")</f>
        <v/>
      </c>
      <c r="K435" s="158"/>
      <c r="L435" s="158" t="str">
        <f>IFERROR(VLOOKUP(D435,DB!A:I,9,0),"")</f>
        <v/>
      </c>
    </row>
    <row r="436" spans="1:12" ht="15"/>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5" ht="15"/>
    <row r="546" ht="15"/>
    <row r="548" ht="15"/>
    <row r="549" ht="15"/>
    <row r="550" ht="15"/>
    <row r="551" ht="15"/>
    <row r="553" ht="15"/>
    <row r="554" ht="15"/>
    <row r="561" ht="15"/>
    <row r="562" ht="15"/>
    <row r="563" ht="15"/>
    <row r="564" ht="15"/>
    <row r="565" ht="15"/>
    <row r="566" ht="15"/>
    <row r="569" ht="15"/>
    <row r="570" ht="15"/>
    <row r="571" ht="15"/>
    <row r="572" ht="15"/>
    <row r="573" ht="15"/>
    <row r="574" ht="15"/>
    <row r="575" ht="15"/>
    <row r="576" ht="15"/>
    <row r="577" ht="15"/>
    <row r="578" ht="15"/>
    <row r="579" ht="15"/>
    <row r="580"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6" ht="15"/>
    <row r="637" ht="15"/>
    <row r="674" ht="15"/>
    <row r="675" ht="15"/>
    <row r="676" ht="15"/>
    <row r="677" ht="15"/>
    <row r="678" ht="15"/>
    <row r="679" ht="15"/>
    <row r="680" ht="15"/>
    <row r="681" ht="15"/>
    <row r="682" ht="15"/>
    <row r="683"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766" ht="15"/>
    <row r="768" ht="15"/>
    <row r="769"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2" ht="15"/>
    <row r="803" ht="15"/>
    <row r="973" ht="15"/>
    <row r="974" ht="15"/>
    <row r="975" ht="15"/>
    <row r="976" ht="15"/>
    <row r="977" ht="15"/>
    <row r="978" ht="15"/>
    <row r="984" ht="15"/>
    <row r="985" ht="15"/>
    <row r="986" ht="15"/>
    <row r="987" ht="15"/>
    <row r="988" ht="15"/>
    <row r="989" ht="15"/>
    <row r="990"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1" ht="15"/>
    <row r="1042" ht="15"/>
    <row r="1048" ht="15"/>
    <row r="1049" ht="15"/>
    <row r="1051" ht="15"/>
    <row r="1052" ht="15"/>
    <row r="1053" ht="15"/>
    <row r="1054" ht="15"/>
    <row r="1055" ht="15"/>
    <row r="1056" ht="15"/>
    <row r="1057" ht="15"/>
    <row r="1059" ht="15"/>
    <row r="1060" ht="15"/>
    <row r="1061"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0" ht="15"/>
    <row r="1131" ht="15"/>
    <row r="1132" ht="15"/>
    <row r="1133" ht="15"/>
    <row r="1134" ht="15"/>
    <row r="1135" ht="15"/>
    <row r="1136"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6" ht="15"/>
    <row r="1159" ht="15"/>
    <row r="1160" ht="15"/>
    <row r="1161" ht="15"/>
    <row r="1162" ht="15"/>
    <row r="1163" ht="15"/>
    <row r="1164" ht="15"/>
    <row r="1165" ht="15"/>
    <row r="1167" ht="15"/>
    <row r="1168" ht="15"/>
    <row r="1169" ht="15"/>
    <row r="1170" ht="15"/>
    <row r="1171" ht="15"/>
    <row r="1172" ht="15"/>
    <row r="1173" ht="15"/>
    <row r="1174" ht="15"/>
    <row r="1175" ht="15"/>
    <row r="1176" ht="15"/>
    <row r="1177" ht="15"/>
    <row r="1179" ht="15"/>
    <row r="1180" ht="15"/>
    <row r="1181" ht="15"/>
    <row r="1182" ht="15"/>
    <row r="1183" ht="15"/>
    <row r="1184" ht="15"/>
    <row r="1185" ht="15"/>
    <row r="1186" ht="15"/>
    <row r="1187" ht="15"/>
    <row r="1188" ht="15"/>
    <row r="1196" ht="15"/>
    <row r="1197" ht="15"/>
    <row r="1200" ht="15"/>
    <row r="1201" ht="15"/>
    <row r="1202" ht="15"/>
    <row r="1203" ht="15"/>
    <row r="1204" ht="15"/>
    <row r="1205" ht="15"/>
    <row r="1206" ht="15"/>
    <row r="1207" ht="15"/>
    <row r="1210" ht="15"/>
    <row r="1211" ht="15"/>
    <row r="1212" ht="15"/>
    <row r="1213" ht="15"/>
    <row r="1214" ht="15"/>
    <row r="1215" ht="15"/>
    <row r="1216" ht="15"/>
    <row r="1217" ht="15"/>
    <row r="1218" ht="15"/>
    <row r="1219" ht="15"/>
    <row r="1220" ht="15"/>
    <row r="1221" ht="15"/>
    <row r="1223" ht="15"/>
    <row r="1224" ht="15"/>
    <row r="1225" ht="15"/>
    <row r="1228" ht="15"/>
    <row r="1230" ht="15"/>
    <row r="1232" ht="15"/>
    <row r="1235" ht="15"/>
    <row r="1236" ht="15"/>
    <row r="1237" ht="15"/>
    <row r="1239" ht="15"/>
    <row r="1241" ht="15"/>
    <row r="1242" ht="15"/>
    <row r="1243" ht="15"/>
    <row r="1244" ht="15"/>
    <row r="1245" ht="15"/>
    <row r="1247" ht="15"/>
    <row r="1248" ht="15"/>
    <row r="1249" ht="15"/>
    <row r="1250" ht="15"/>
    <row r="1252" ht="15"/>
    <row r="1254" ht="15"/>
    <row r="1255" ht="15"/>
    <row r="1257" ht="15"/>
    <row r="1258" ht="15"/>
    <row r="1259" ht="15"/>
    <row r="1260" ht="15"/>
    <row r="1262" ht="15"/>
    <row r="1264" ht="15"/>
    <row r="1265" ht="15"/>
    <row r="1266" ht="15"/>
    <row r="1267" ht="15"/>
    <row r="1269" ht="15"/>
    <row r="1270" ht="15"/>
    <row r="1271" ht="15"/>
    <row r="1272" ht="15"/>
    <row r="1273" ht="15"/>
    <row r="1274" ht="15"/>
    <row r="1275" ht="15"/>
    <row r="1278" ht="15"/>
    <row r="1280" ht="15"/>
    <row r="1281" ht="15"/>
    <row r="1282" ht="15"/>
    <row r="1283" ht="15"/>
    <row r="1284" ht="15"/>
    <row r="1285" ht="15"/>
    <row r="1286" ht="15"/>
    <row r="1287" ht="15"/>
    <row r="1290" ht="15"/>
    <row r="1291" ht="15"/>
    <row r="1293" ht="15"/>
    <row r="1295" ht="15"/>
    <row r="1296" ht="15"/>
    <row r="1297" ht="15"/>
    <row r="1298" ht="15"/>
    <row r="1299" ht="15"/>
    <row r="1303" ht="15"/>
  </sheetData>
  <dataValidations count="2">
    <dataValidation allowBlank="1" showInputMessage="1" showErrorMessage="1" sqref="E1" xr:uid="{920C6338-E771-4DAE-8C89-92A9093EA4DE}"/>
    <dataValidation type="list" allowBlank="1" showInputMessage="1" showErrorMessage="1" sqref="E2:E43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4"/>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45959.406643865739</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45959.406643865739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45959.406643865739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45959.406643865739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45959.406643865739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45959.406643865739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45959.406643865739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45959.406643865739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45959.406643865739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45959.406643865739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45959.406643865739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45959.406643865739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45959.406643865739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45959.406643865739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45959.406643865739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45959.406643865739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45959.406643865739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45959.406643865739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45959.406643865739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45959.406643865739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45959.406643865739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45959.406643865739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45959.406643865739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45959.406643865739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45959.406643865739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45959.406643865739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45959.406643865739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45959.406643865739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45959.406643865739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45959.406643865739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45959.406643865739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45959.406643865739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45959.406643865739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45959.406643865739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45959.406643865739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45959.406643865739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45959.406643865739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45959.406643865739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45959.406643865739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45959.406643865739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45959.406643865739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45959.406643865739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45959.406643865739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45959.406643865739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45959.406643865739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45959.406643865739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45959.406643865739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45959.406643865739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45959.406643865739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45959.406643865739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45959.406643865739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45959.406643865739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45959.406643865739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45959.406643865739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45959.406643865739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45959.406643865739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45959.406643865739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45959.406643865739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45959.406643865739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45959.406643865739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45959.406643865739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45959.406643865739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45959.406643865739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45959.406643865739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45959.406643865739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45959.406643865739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45959.406643865739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45959.406643865739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45959.406643865739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45959.406643865739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45959.406643865739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45959.406643865739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45959.406643865739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45959.406643865739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45959.406643865739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45959.406643865739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45959.406643865739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45959.406643865739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45959.406643865739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45959.406643865739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45959.406643865739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45959.406643865739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45959.406643865739</v>
      </c>
      <c r="H84" s="107"/>
      <c r="I84" s="103" t="str">
        <f>IFERROR(VLOOKUP(D84,DB!A:F,6,0),"")</f>
        <v/>
      </c>
      <c r="J84" s="102" t="str">
        <f>IFERROR(VLOOKUP(D84,DB!A:G,7,0),"")</f>
        <v/>
      </c>
      <c r="K84" s="108"/>
      <c r="L84" s="109" t="str">
        <f>IFERROR(VLOOKUP(D84,DB!A:I,9,0),"")</f>
        <v/>
      </c>
    </row>
  </sheetData>
  <dataValidations count="2">
    <dataValidation allowBlank="1" showInputMessage="1" showErrorMessage="1" sqref="E1" xr:uid="{380493DB-286A-4683-AF55-C78F04945A49}"/>
    <dataValidation type="list" allowBlank="1" showInputMessage="1" showErrorMessage="1" sqref="E2:E8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2025-10-29T06:48:05Z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