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12" documentId="120_S{2AC9BD13-BADA-5192-A53E-5A8FF88502F6}" xr6:coauthVersionLast="47" xr6:coauthVersionMax="47" xr10:uidLastSave="{CA65B382-2B2A-426C-A8E3-A2A238A18EF3}"/>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D10" i="3"/>
  <c r="L3" i="4"/>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6"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G7" i="4"/>
  <c r="I7" i="4"/>
  <c r="J7" i="4"/>
  <c r="B8" i="4"/>
  <c r="G8" i="4"/>
  <c r="I8" i="4"/>
  <c r="J8"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<sst xmlns="http://schemas.openxmlformats.org/spreadsheetml/2006/main" count="180273" uniqueCount="39124">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</sst>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2" dataDxfId="171" headerRowBorderDxfId="169" tableBorderDxfId="170" totalsRowBorderDxfId="168">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5" dataDxfId="154" headerRowBorderDxfId="152" tableBorderDxfId="153" totalsRowBorderDxfId="151">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2" dataDxfId="61" headerRowBorderDxfId="59" tableBorderDxfId="60">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6" dataDxfId="45" headerRowBorderDxfId="43" tableBorderDxfId="44" totalsRowBorderDxfId="42">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9" dataDxfId="28" headerRowBorderDxfId="26" tableBorderDxfId="27">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3" headerRowBorderDxfId="11" tableBorderDxfId="12">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0"/>
    <tableColumn id="2" xr3:uid="{0BC58C80-D8F9-4326-91CE-F4724239ABAD}" name="Region" dataDxfId="9">
      <calculatedColumnFormula>IFERROR(VLOOKUP(D2,DB!A:K,11,0),"")</calculatedColumnFormula>
    </tableColumn>
    <tableColumn id="3" xr3:uid="{1582C101-8DB0-460E-A09B-9ACCDBD476D1}" name="Count sites" dataDxfId="8"/>
    <tableColumn id="4" xr3:uid="{11269ED5-31A3-4597-89E1-6D59939CC4F4}" name="Hub Site"/>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tabSelected="1" workbookViewId="0">
      <selection activeCell="C18" sqref="C1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326.00458680555312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45988.953012731479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45988.953012731479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45988.953012731479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45988.953012731479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45988.953012731479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45988.953012731479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45988.953012731479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45988.953012731479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45988.953012731479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45988.953012731479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45988.953012731479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45988.953012731479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45988.953012731479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45988.953012731479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45988.953012731479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45988.953012731479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45988.953012731479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45988.953012731479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45988.953012731479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45988.953012731479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45988.953012731479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45988.953012731479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45988.953012731479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45988.953012731479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45988.953012731479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45988.953012731479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45988.953012731479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45988.953012731479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45988.953012731479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45988.953012731479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45988.953012731479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45988.953012731479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45988.953012731479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45988.953012731479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45988.953012731479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45988.953012731479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45988.953012731479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45988.953012731479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45988.953012731479</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A1F3B80C-56CB-4A4F-B590-6674B853B3E1}"/>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163.95317476851778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4.5655937499977881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0.31220254629442934</v>
      </c>
      <c r="H5" s="146">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45988.953012731479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45988.953012731479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45988.953012731479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45988.953012731479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45988.953012731479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45988.953012731479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45988.953012731479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45988.953012731479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45988.953012731479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45988.953012731479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45988.953012731479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45988.953012731479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45988.953012731479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45988.953012731479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45988.953012731479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45988.953012731479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45988.953012731479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45988.953012731479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45988.953012731479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45988.953012731479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45988.953012731479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45988.953012731479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45988.953012731479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45988.953012731479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45988.953012731479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45988.953012731479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45988.953012731479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45988.953012731479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45988.953012731479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45988.953012731479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45988.953012731479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45988.953012731479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45988.953012731479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45988.953012731479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45988.953012731479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45988.953012731479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45988.953012731479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45988.953012731479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45988.953012731479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45988.953012731479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45988.953012731479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45988.953012731479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45988.953012731479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45988.953012731479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45988.953012731479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45988.953012731479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45988.953012731479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45988.953012731479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45988.953012731479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45988.953012731479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45988.953012731479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45988.953012731479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45988.953012731479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45988.953012731479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45988.953012731479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45988.953012731479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45988.953012731479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45988.953012731479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45988.953012731479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45988.953012731479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45988.953012731479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45988.953012731479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45988.953012731479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45988.953012731479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45988.953012731479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45988.953012731479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45988.953012731479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45988.953012731479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45988.953012731479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45988.953012731479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45988.953012731479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45988.953012731479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45988.953012731479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45988.953012731479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45988.953012731479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45988.953012731479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45988.953012731479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45988.953012731479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45988.953012731479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45988.953012731479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45988.953012731479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45988.953012731479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45988.953012731479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45988.953012731479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2" sqref="D2: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45988.953012731479</v>
      </c>
      <c r="H2" s="22"/>
      <c r="I2" s="19" t="str">
        <f>IFERROR(VLOOKUP(D2,DB!A:F,6,0),"")</f>
        <v/>
      </c>
      <c r="J2" s="18" t="str">
        <f>IFERROR(VLOOKUP(D2,DB!A:G,7,0),"")</f>
        <v/>
      </c>
      <c r="K2" s="42"/>
      <c r="L2" s="23" t="str">
        <f>IFERROR(VLOOKUP(D2,DB!A:I,9,0),"")</f>
        <v/>
      </c>
    </row>
    <row r="3" spans="1:13" ht="15" customHeight="1">
      <c r="A3" s="19"/>
      <c r="B3" s="58" t="str">
        <f>IFERROR(VLOOKUP(D3,DB!A:K,11,0),"")</f>
        <v/>
      </c>
      <c r="C3" s="18"/>
      <c r="D3" s="145"/>
      <c r="E3" s="18"/>
      <c r="F3" s="20"/>
      <c r="G3" s="21">
        <f t="shared" ca="1" si="0"/>
        <v>45988.953012731479</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45988.953012731479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45988.953012731479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45988.953012731479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45988.953012731479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45988.953012731479</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45988.953012731479</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45988.953012731479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45988.953012731479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45988.953012731479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45988.953012731479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45988.953012731479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45988.953012731479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45988.953012731479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45988.953012731479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45988.953012731479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45988.953012731479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45988.953012731479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45988.953012731479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45988.953012731479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45988.953012731479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45988.953012731479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45988.953012731479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45988.953012731479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45988.953012731479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45988.953012731479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45988.953012731479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45988.953012731479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45988.953012731479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45988.953012731479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45988.953012731479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45988.953012731479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45988.953012731479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45988.953012731479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45988.953012731479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45988.953012731479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45988.953012731479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45988.953012731479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45988.953012731479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45988.953012731479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45988.953012731479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45988.953012731479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45988.953012731479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45988.953012731479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45988.953012731479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45988.953012731479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45988.953012731479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45988.953012731479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45988.953012731479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45988.953012731479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45988.953012731479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45988.953012731479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45988.953012731479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45988.953012731479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45988.953012731479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45988.953012731479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45988.953012731479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45988.953012731479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45988.953012731479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45988.953012731479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45988.953012731479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45988.953012731479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45988.953012731479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45988.953012731479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45988.953012731479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45988.953012731479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45988.953012731479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45988.953012731479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45988.953012731479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45988.953012731479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45988.953012731479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45988.953012731479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45988.953012731479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45988.953012731479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45988.953012731479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45988.953012731479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45988.953012731479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45988.953012731479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45988.953012731479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45988.953012731479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45988.953012731479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45988.953012731479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45988.953012731479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45988.953012731479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45988.953012731479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45988.953012731479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45988.953012731479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45988.953012731479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45988.953012731479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45988.953012731479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45988.953012731479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45988.953012731479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45988.953012731479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45988.953012731479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45988.953012731479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45988.953012731479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45988.953012731479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45988.953012731479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45988.953012731479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45988.953012731479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45988.953012731479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45988.953012731479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45988.953012731479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45988.953012731479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45988.953012731479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45988.953012731479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45988.953012731479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45988.953012731479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45988.953012731479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45988.953012731479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45988.953012731479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45988.953012731479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45988.953012731479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45988.953012731479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45988.953012731479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45988.953012731479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45988.953012731479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45988.953012731479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45988.953012731479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45988.953012731479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45988.953012731479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45988.953012731479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45988.953012731479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45988.953012731479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45988.953012731479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45988.953012731479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45988.953012731479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45988.953012731479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45988.953012731479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45988.953012731479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45988.953012731479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45988.953012731479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45988.953012731479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45988.953012731479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45988.953012731479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45988.953012731479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45988.953012731479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45988.953012731479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45988.953012731479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45988.953012731479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45988.953012731479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45988.953012731479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45988.953012731479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45988.953012731479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45988.953012731479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45988.953012731479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45988.953012731479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45988.953012731479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45988.953012731479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45988.953012731479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45988.953012731479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45988.953012731479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45988.953012731479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45988.953012731479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45988.953012731479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45988.953012731479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45988.953012731479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45988.953012731479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45988.953012731479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45988.953012731479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45988.953012731479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45988.953012731479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45988.953012731479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45988.953012731479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45988.953012731479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45988.953012731479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45988.953012731479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45988.953012731479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45988.953012731479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45988.953012731479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45988.953012731479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45988.953012731479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45988.953012731479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45988.953012731479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45988.953012731479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45988.953012731479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45988.953012731479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45988.953012731479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45988.953012731479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45988.953012731479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45988.953012731479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45988.953012731479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45988.953012731479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45988.953012731479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45988.953012731479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45988.953012731479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45988.953012731479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45988.953012731479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45988.953012731479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45988.953012731479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45988.953012731479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45988.953012731479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45988.953012731479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45988.953012731479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45988.953012731479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45988.953012731479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45988.953012731479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45988.953012731479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45988.953012731479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45988.953012731479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45988.953012731479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45988.953012731479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45988.953012731479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45988.953012731479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45988.953012731479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45988.953012731479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45988.953012731479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45988.953012731479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45988.953012731479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45988.953012731479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45988.953012731479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45988.953012731479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45988.953012731479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45988.953012731479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45988.953012731479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45988.953012731479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45988.953012731479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45988.953012731479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45988.953012731479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45988.953012731479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45988.953012731479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45988.953012731479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45988.953012731479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45988.953012731479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45988.953012731479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45988.953012731479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45988.953012731479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45988.953012731479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45988.953012731479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45988.953012731479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45988.953012731479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45988.953012731479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45988.953012731479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45988.953012731479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45988.953012731479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45988.953012731479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45988.953012731479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45988.953012731479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45988.953012731479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45988.953012731479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45988.953012731479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45988.953012731479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45988.953012731479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45988.953012731479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45988.953012731479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45988.953012731479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45988.953012731479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45988.953012731479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45988.953012731479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45988.953012731479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45988.953012731479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45988.953012731479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45988.953012731479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45988.953012731479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45988.953012731479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45988.953012731479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45988.953012731479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45988.953012731479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45988.953012731479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45988.953012731479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45988.953012731479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45988.953012731479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45988.953012731479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45988.953012731479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45988.953012731479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45988.953012731479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45988.953012731479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45988.953012731479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45988.953012731479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45988.953012731479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45988.953012731479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45988.953012731479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45988.953012731479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45988.953012731479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45988.953012731479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45988.953012731479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45988.953012731479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45988.953012731479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45988.953012731479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45988.953012731479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45988.953012731479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45988.953012731479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45988.953012731479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45988.953012731479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45988.953012731479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45988.953012731479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45988.953012731479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45988.953012731479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45988.953012731479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45988.953012731479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45988.953012731479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45988.953012731479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45988.953012731479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45988.953012731479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45988.953012731479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45988.953012731479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45988.953012731479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45988.953012731479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45988.953012731479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45988.953012731479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45988.953012731479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45988.953012731479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45988.953012731479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45988.953012731479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45988.953012731479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45988.953012731479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45988.953012731479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45988.953012731479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45988.953012731479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45988.953012731479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45988.953012731479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45988.953012731479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45988.953012731479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45988.953012731479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45988.953012731479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45988.953012731479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45988.953012731479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45988.953012731479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45988.953012731479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45988.953012731479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45988.953012731479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45988.953012731479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45988.953012731479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45988.953012731479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45988.953012731479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45988.953012731479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45988.953012731479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45988.953012731479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45988.953012731479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45988.953012731479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45988.953012731479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45988.953012731479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45988.953012731479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45988.953012731479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45988.953012731479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45988.953012731479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45988.953012731479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45988.953012731479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45988.953012731479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45988.953012731479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45988.953012731479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45988.953012731479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45988.953012731479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45988.953012731479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45988.953012731479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45988.953012731479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45988.953012731479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45988.953012731479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45988.953012731479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45988.953012731479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45988.953012731479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45988.953012731479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45988.953012731479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45988.953012731479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45988.953012731479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45988.953012731479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45988.953012731479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45988.953012731479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45988.953012731479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45988.953012731479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45988.953012731479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45988.953012731479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45988.953012731479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45988.953012731479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45988.953012731479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45988.953012731479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45988.953012731479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45988.953012731479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45988.953012731479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45988.953012731479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45988.953012731479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45988.953012731479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45988.953012731479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45988.953012731479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45988.953012731479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45988.953012731479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45988.953012731479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45988.953012731479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45988.953012731479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45988.953012731479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45988.953012731479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45988.953012731479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45988.953012731479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45988.953012731479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45988.953012731479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45988.953012731479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45988.953012731479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45988.953012731479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45988.953012731479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45988.953012731479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45988.953012731479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45988.953012731479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45988.953012731479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45988.953012731479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45988.953012731479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45988.953012731479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45988.953012731479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45988.953012731479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45988.953012731479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45988.953012731479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45988.953012731479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45988.953012731479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45988.953012731479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45988.953012731479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45988.953012731479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45988.953012731479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45988.953012731479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45988.953012731479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45988.953012731479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45988.953012731479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45988.953012731479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45988.953012731479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45988.953012731479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45988.953012731479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45988.953012731479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45988.953012731479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45988.953012731479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45988.953012731479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45988.953012731479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45988.953012731479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45988.953012731479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45988.953012731479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45988.953012731479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45988.953012731479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45988.953012731479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45988.953012731479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45988.953012731479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45988.953012731479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45988.953012731479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45988.953012731479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45988.953012731479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45988.953012731479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45988.953012731479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45988.953012731479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45988.953012731479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45988.953012731479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45988.953012731479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45988.953012731479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45988.953012731479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45988.953012731479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45988.953012731479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45988.953012731479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45988.953012731479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45988.953012731479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45988.953012731479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45988.953012731479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45988.953012731479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45988.953012731479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45988.953012731479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45988.953012731479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45988.953012731479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45988.953012731479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45988.953012731479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45988.953012731479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45988.953012731479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45988.953012731479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45988.953012731479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45988.953012731479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45988.953012731479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45988.953012731479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45988.953012731479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45988.953012731479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45988.953012731479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45988.953012731479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45988.953012731479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45988.953012731479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45988.953012731479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45988.953012731479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45988.953012731479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45988.953012731479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45988.953012731479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45988.953012731479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45988.953012731479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45988.953012731479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45988.953012731479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45988.953012731479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45988.953012731479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45988.953012731479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45988.953012731479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45988.953012731479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45988.953012731479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45988.953012731479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45988.953012731479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45988.953012731479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45988.953012731479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45988.953012731479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45988.953012731479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45988.953012731479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45988.953012731479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45988.953012731479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45988.953012731479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45988.953012731479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45988.953012731479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45988.953012731479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45988.953012731479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45988.953012731479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45988.953012731479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45988.953012731479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45988.953012731479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45988.953012731479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45988.953012731479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45988.953012731479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45988.953012731479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45988.953012731479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45988.953012731479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45988.953012731479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45988.953012731479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45988.953012731479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45988.953012731479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45988.953012731479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45988.953012731479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45988.953012731479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45988.953012731479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45988.953012731479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45988.953012731479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45988.953012731479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45988.953012731479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45988.953012731479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45988.953012731479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45988.953012731479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45988.953012731479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45988.953012731479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45988.953012731479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45988.953012731479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45988.953012731479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45988.953012731479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45988.953012731479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45988.953012731479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45988.953012731479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45988.953012731479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45988.953012731479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45988.953012731479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45988.953012731479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45988.953012731479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45988.953012731479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45988.953012731479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45988.953012731479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45988.953012731479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45988.953012731479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45988.953012731479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45988.953012731479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45988.953012731479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45988.953012731479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45988.953012731479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45988.953012731479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45988.953012731479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45988.953012731479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45988.953012731479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45988.953012731479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45988.953012731479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45988.953012731479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45988.953012731479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45988.953012731479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45988.953012731479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45988.953012731479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45988.953012731479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45988.953012731479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45988.953012731479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45988.953012731479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45988.953012731479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45988.953012731479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45988.953012731479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45988.953012731479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45988.953012731479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45988.953012731479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45988.953012731479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45988.953012731479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45988.953012731479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45988.953012731479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45988.953012731479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45988.953012731479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45988.953012731479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45988.953012731479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45988.953012731479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45988.953012731479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45988.953012731479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45988.953012731479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45988.953012731479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45988.953012731479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45988.953012731479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45988.953012731479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45988.953012731479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45988.953012731479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45988.953012731479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45988.953012731479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45988.953012731479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45988.953012731479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45988.953012731479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45988.953012731479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45988.953012731479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45988.953012731479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45988.953012731479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45988.953012731479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45988.953012731479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45988.953012731479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45988.953012731479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45988.953012731479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45988.953012731479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45988.953012731479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45988.953012731479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45988.953012731479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45988.953012731479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45988.953012731479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45988.953012731479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45988.953012731479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45988.953012731479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45988.953012731479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45988.953012731479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45988.953012731479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45988.953012731479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45988.953012731479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45988.953012731479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45988.953012731479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45988.953012731479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45988.953012731479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45988.953012731479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45988.953012731479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45988.953012731479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45988.953012731479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45988.953012731479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45988.953012731479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45988.953012731479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45988.953012731479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45988.953012731479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45988.953012731479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45988.953012731479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45988.953012731479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45988.953012731479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45988.953012731479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45988.953012731479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45988.953012731479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45988.953012731479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45988.953012731479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45988.953012731479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45988.953012731479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45988.953012731479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45988.953012731479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45988.953012731479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45988.953012731479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45988.953012731479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45988.953012731479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45988.953012731479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45988.953012731479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45988.953012731479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45988.953012731479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45988.953012731479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45988.953012731479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45988.953012731479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45988.953012731479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45988.953012731479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45988.953012731479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45988.953012731479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45988.953012731479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45988.953012731479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45988.953012731479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45988.953012731479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45988.953012731479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45988.953012731479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45988.953012731479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45988.953012731479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45988.953012731479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45988.953012731479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45988.953012731479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45988.953012731479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45988.953012731479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45988.953012731479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45988.953012731479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45988.953012731479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45988.953012731479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45988.953012731479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45988.953012731479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45988.953012731479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45988.953012731479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45988.953012731479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45988.953012731479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45988.953012731479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45988.953012731479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45988.953012731479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45988.953012731479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45988.953012731479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45988.953012731479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45988.953012731479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45988.953012731479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45988.953012731479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45988.953012731479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45988.953012731479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45988.953012731479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45988.953012731479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45988.953012731479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45988.953012731479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45988.953012731479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45988.953012731479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45988.953012731479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45988.953012731479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45988.953012731479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45988.953012731479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45988.953012731479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45988.953012731479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45988.953012731479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45988.953012731479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45988.953012731479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45988.953012731479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45988.953012731479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45988.953012731479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45988.953012731479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45988.953012731479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45988.953012731479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45988.953012731479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45988.953012731479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45988.953012731479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45988.953012731479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45988.953012731479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45988.953012731479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45988.953012731479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45988.953012731479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45988.953012731479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45988.953012731479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45988.953012731479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45988.953012731479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45988.953012731479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45988.953012731479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45988.953012731479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45988.953012731479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45988.953012731479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45988.953012731479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45988.953012731479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45988.953012731479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45988.953012731479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45988.953012731479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45988.953012731479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45988.953012731479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45988.953012731479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45988.953012731479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45988.953012731479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45988.953012731479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45988.953012731479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45988.953012731479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45988.953012731479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45988.953012731479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45988.953012731479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45988.953012731479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45988.953012731479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45988.953012731479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45988.953012731479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45988.953012731479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45988.953012731479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45988.953012731479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45988.953012731479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45988.953012731479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45988.953012731479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45988.953012731479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45988.953012731479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45988.953012731479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45988.953012731479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45988.953012731479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45988.953012731479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45988.953012731479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45988.953012731479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45988.953012731479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45988.953012731479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45988.953012731479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45988.953012731479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45988.953012731479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45988.953012731479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45988.953012731479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45988.953012731479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45988.953012731479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45988.953012731479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45988.953012731479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45988.953012731479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45988.953012731479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45988.953012731479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45988.953012731479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45988.953012731479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45988.953012731479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45988.953012731479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45988.953012731479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45988.953012731479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45988.953012731479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45988.953012731479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45988.953012731479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45988.953012731479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45988.953012731479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45988.953012731479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45988.953012731479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45988.953012731479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45988.953012731479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45988.953012731479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45988.953012731479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45988.953012731479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45988.953012731479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45988.953012731479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45988.953012731479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45988.953012731479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45988.953012731479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45988.953012731479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45988.953012731479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45988.953012731479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45988.953012731479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45988.953012731479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45988.953012731479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45988.953012731479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45988.953012731479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45988.953012731479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45988.953012731479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45988.953012731479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45988.953012731479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45988.953012731479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45988.953012731479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45988.953012731479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45988.953012731479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45988.953012731479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45988.953012731479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45988.953012731479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45988.953012731479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45988.953012731479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45988.953012731479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45988.953012731479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45988.953012731479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45988.953012731479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45988.953012731479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45988.953012731479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45988.953012731479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45988.953012731479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45988.953012731479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45988.953012731479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45988.953012731479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45988.953012731479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45988.953012731479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45988.953012731479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45988.953012731479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45988.953012731479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45988.953012731479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45988.953012731479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45988.953012731479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45988.953012731479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45988.953012731479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45988.953012731479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45988.953012731479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45988.953012731479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45988.953012731479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45988.953012731479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45988.953012731479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45988.953012731479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45988.953012731479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45988.953012731479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45988.953012731479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45988.953012731479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45988.953012731479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45988.953012731479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45988.953012731479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45988.953012731479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45988.953012731479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45988.953012731479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45988.953012731479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45988.953012731479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45988.953012731479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45988.953012731479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45988.953012731479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45988.953012731479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45988.953012731479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45988.953012731479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45988.953012731479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45988.953012731479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45988.953012731479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45988.953012731479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45988.953012731479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45988.953012731479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45988.953012731479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45988.953012731479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45988.953012731479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45988.953012731479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45988.953012731479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45988.953012731479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45988.953012731479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45988.953012731479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45988.953012731479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45988.953012731479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45988.953012731479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45988.953012731479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45988.953012731479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45988.953012731479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45988.953012731479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45988.953012731479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45988.953012731479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45988.953012731479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45988.953012731479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45988.953012731479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45988.953012731479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45988.953012731479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45988.953012731479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45988.953012731479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45988.953012731479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45988.953012731479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45988.953012731479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45988.953012731479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45988.953012731479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45988.953012731479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45988.953012731479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45988.953012731479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45988.953012731479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45988.953012731479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45988.953012731479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45988.953012731479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45988.953012731479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45988.953012731479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45988.953012731479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45988.953012731479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45988.953012731479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45988.953012731479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45988.953012731479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45988.953012731479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45988.953012731479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45988.953012731479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45988.953012731479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45988.953012731479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45988.953012731479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45988.953012731479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45988.953012731479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45988.953012731479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45988.953012731479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45988.953012731479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45988.953012731479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45988.953012731479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45988.953012731479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45988.953012731479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45988.953012731479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45988.953012731479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45988.953012731479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45988.953012731479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45988.953012731479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45988.953012731479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45988.953012731479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45988.953012731479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45988.953012731479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45988.953012731479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45988.953012731479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45988.953012731479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45988.953012731479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45988.953012731479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45988.953012731479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45988.953012731479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45988.953012731479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45988.953012731479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45988.953012731479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45988.953012731479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45988.953012731479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45988.953012731479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45988.953012731479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45988.953012731479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45988.953012731479</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285.47229513888306</v>
      </c>
      <c r="H2" s="92">
        <v>45703.474768518521</v>
      </c>
      <c r="I2" s="92" t="str">
        <f>IFERROR(VLOOKUP(D2,DB!A:F,6,0),"")</f>
        <v>SCECO</v>
      </c>
      <c r="J2" s="92" t="str">
        <f>IFERROR(VLOOKUP(D2,DB!A:G,7,0),"")</f>
        <v>Dead</v>
      </c>
      <c r="K2" s="94" t="s">
        <v>39115</v>
      </c>
      <c r="L2" s="88" t="str">
        <f>IFERROR(VLOOKUP(D2,DB!A:I,9,0),"")</f>
        <v>Latis</v>
      </c>
    </row>
    <row r="3" spans="1:16" ht="15" customHeight="1">
      <c r="A3" s="110"/>
      <c r="B3" s="110" t="str">
        <f>IFERROR(VLOOKUP(D3,DB!A:K,11,0),"")</f>
        <v/>
      </c>
      <c r="C3" s="90"/>
      <c r="D3" s="88"/>
      <c r="E3" s="91"/>
      <c r="F3" s="92"/>
      <c r="G3" s="93">
        <f t="shared" ref="G3:G10" ca="1" si="0">IFERROR(NOW()-F3,"")</f>
        <v>45988.953012731479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45988.953012731479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45988.953012731479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45988.953012731479</v>
      </c>
      <c r="H6" s="92"/>
      <c r="I6" s="110" t="str">
        <f>IFERROR(VLOOKUP(D6,DB!A:F,6,0),"")</f>
        <v/>
      </c>
      <c r="J6" s="110" t="str">
        <f>IFERROR(VLOOKUP(D6,DB!A:G,7,0),"")</f>
        <v/>
      </c>
      <c r="K6" s="94"/>
      <c r="L6" s="88" t="str">
        <f>IFERROR(VLOOKUP(D6,DB!A:I,9,0),"")</f>
        <v/>
      </c>
    </row>
    <row r="7" spans="1:16" ht="15" customHeight="1">
      <c r="A7" s="110"/>
      <c r="B7" s="122"/>
      <c r="C7" s="90"/>
      <c r="D7" s="88"/>
      <c r="E7" s="91"/>
      <c r="F7" s="92"/>
      <c r="G7" s="93">
        <f t="shared" ca="1" si="0"/>
        <v>45988.953012731479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45988.953012731479</v>
      </c>
      <c r="H8" s="92"/>
      <c r="I8" s="110" t="str">
        <f>IFERROR(VLOOKUP(D8,DB!A:F,6,0),"")</f>
        <v/>
      </c>
      <c r="J8" s="110" t="str">
        <f>IFERROR(VLOOKUP(D8,DB!A:G,7,0),"")</f>
        <v/>
      </c>
      <c r="K8" s="94"/>
      <c r="L8" s="88" t="str">
        <f>IFERROR(VLOOKUP(D8,DB!A:I,9,0),"")</f>
        <v/>
      </c>
    </row>
    <row r="9" spans="1:16" ht="15" customHeight="1">
      <c r="A9" s="110"/>
      <c r="B9" s="122"/>
      <c r="C9" s="122"/>
      <c r="D9" s="88"/>
      <c r="E9" s="91"/>
      <c r="F9" s="92"/>
      <c r="G9" s="93">
        <f t="shared" ca="1" si="0"/>
        <v>45988.953012731479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45988.953012731479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45988.953012731479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45988.953012731479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45988.953012731479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45988.953012731479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45988.953012731479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45988.953012731479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45988.953012731479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45988.953012731479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45988.953012731479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45988.953012731479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45988.953012731479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45988.953012731479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45988.953012731479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45988.953012731479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45988.953012731479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45988.953012731479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45988.953012731479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45988.953012731479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45988.953012731479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45988.953012731479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45988.953012731479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45988.953012731479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45988.953012731479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45988.953012731479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45988.953012731479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45988.953012731479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45988.953012731479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45988.953012731479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45988.953012731479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45988.953012731479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45988.953012731479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45988.953012731479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45988.953012731479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45988.953012731479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45988.953012731479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45988.953012731479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45988.953012731479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45988.953012731479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45988.953012731479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45988.953012731479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45988.953012731479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45988.953012731479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45988.953012731479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45988.953012731479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45988.953012731479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45988.953012731479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45988.953012731479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45988.953012731479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45988.953012731479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45988.953012731479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45988.953012731479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45988.953012731479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45988.953012731479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45988.953012731479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45988.953012731479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45988.953012731479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45988.953012731479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45988.953012731479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45988.953012731479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45988.953012731479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45988.953012731479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45988.953012731479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45988.953012731479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45988.953012731479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45988.953012731479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45988.953012731479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45988.953012731479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45988.953012731479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45988.953012731479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45988.953012731479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45988.953012731479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45988.953012731479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45988.953012731479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45988.953012731479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45988.953012731479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45988.953012731479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45988.953012731479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45988.953012731479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45988.953012731479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45988.953012731479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45988.953012731479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45988.953012731479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45988.953012731479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45988.953012731479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45988.953012731479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45988.953012731479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45988.953012731479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45988.953012731479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45988.953012731479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45988.953012731479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45988.953012731479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45988.953012731479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45988.953012731479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45988.953012731479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45988.953012731479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45988.953012731479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45988.953012731479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45988.953012731479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45988.953012731479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45988.953012731479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45988.953012731479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45988.953012731479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45988.953012731479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45988.953012731479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45988.953012731479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45988.953012731479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45988.953012731479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45988.953012731479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45988.953012731479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45988.953012731479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45988.953012731479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45988.953012731479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45988.953012731479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45988.953012731479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45988.953012731479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45988.953012731479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45988.953012731479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45988.953012731479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45988.953012731479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45988.953012731479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45988.953012731479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45988.953012731479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45988.953012731479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45988.953012731479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45988.953012731479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45988.953012731479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45988.953012731479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45988.953012731479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45988.953012731479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45988.953012731479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45988.953012731479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45988.953012731479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45988.953012731479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45988.953012731479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45988.953012731479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45988.953012731479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45988.953012731479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45988.953012731479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45988.953012731479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45988.953012731479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45988.953012731479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45988.953012731479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45988.953012731479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45988.953012731479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45988.953012731479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45988.953012731479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45988.953012731479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45988.953012731479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45988.953012731479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45988.953012731479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45988.953012731479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45988.953012731479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45988.953012731479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45988.953012731479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45988.953012731479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45988.953012731479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45988.953012731479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45988.953012731479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45988.953012731479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45988.953012731479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45988.953012731479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45988.953012731479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45988.953012731479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45988.953012731479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45988.953012731479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45988.953012731479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45988.953012731479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45988.953012731479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45988.953012731479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45988.953012731479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45988.953012731479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45988.953012731479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45988.953012731479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45988.953012731479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45988.953012731479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45988.953012731479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45988.953012731479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45988.953012731479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45988.953012731479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45988.953012731479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45988.953012731479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45988.953012731479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45988.953012731479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45988.953012731479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45988.953012731479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45988.953012731479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45988.953012731479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45988.953012731479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45988.953012731479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45988.953012731479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45988.953012731479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45988.953012731479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45988.953012731479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45988.953012731479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45988.953012731479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45988.953012731479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45988.953012731479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45988.953012731479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45988.953012731479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45988.953012731479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45988.953012731479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45988.953012731479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45988.953012731479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45988.953012731479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45988.953012731479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45988.953012731479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45988.953012731479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45988.953012731479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45988.953012731479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45988.953012731479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45988.953012731479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45988.953012731479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45988.953012731479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45988.953012731479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45988.953012731479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45988.953012731479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45988.953012731479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45988.953012731479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45988.953012731479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45988.953012731479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45988.953012731479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45988.953012731479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45988.953012731479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45988.953012731479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45988.953012731479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45988.953012731479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45988.953012731479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45988.953012731479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45988.953012731479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45988.953012731479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45988.953012731479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45988.953012731479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45988.953012731479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45988.953012731479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45988.953012731479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45988.953012731479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45988.953012731479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45988.953012731479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45988.953012731479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45988.953012731479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45988.953012731479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45988.953012731479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45988.953012731479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45988.953012731479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45988.953012731479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45988.953012731479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45988.953012731479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45988.953012731479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45988.953012731479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45988.953012731479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45988.953012731479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45988.953012731479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45988.953012731479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45988.953012731479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45988.953012731479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45988.953012731479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45988.953012731479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45988.953012731479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45988.953012731479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45988.953012731479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45988.953012731479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45988.953012731479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45988.953012731479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45988.953012731479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45988.953012731479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45988.953012731479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45988.953012731479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45988.953012731479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45988.953012731479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45988.953012731479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45988.953012731479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45988.953012731479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45988.953012731479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45988.953012731479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45988.953012731479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45988.953012731479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45988.953012731479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45988.953012731479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45988.953012731479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45988.953012731479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45988.953012731479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45988.953012731479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45988.953012731479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45988.953012731479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45988.953012731479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45988.953012731479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45988.953012731479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45988.953012731479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45988.953012731479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45988.953012731479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45988.953012731479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45988.953012731479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45988.953012731479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45988.953012731479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45988.953012731479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45988.953012731479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45988.953012731479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45988.953012731479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45988.953012731479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45988.953012731479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45988.953012731479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45988.953012731479</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20.59765625" style="141" customWidth="1"/>
    <col min="2" max="2" width="4.59765625" style="141" customWidth="1"/>
    <col min="3" max="3" width="5.5" style="141" customWidth="1"/>
    <col min="4" max="4" width="9.296875" style="141" customWidth="1"/>
    <col min="5" max="5" width="8" style="141" customWidth="1"/>
    <col min="6" max="6" width="14.296875" style="142" customWidth="1"/>
    <col min="7" max="7" width="9.69921875" style="143" customWidth="1"/>
    <col min="8" max="8" width="13.296875" style="142" customWidth="1"/>
    <col min="9" max="9" width="9.8984375" style="141" customWidth="1"/>
    <col min="10" max="10" width="9.796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97.120952546290937</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62.764135416662612</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40.291901620366843</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7.5797141203656793</v>
      </c>
      <c r="H5" s="119">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37"/>
      <c r="E6" s="37"/>
      <c r="F6" s="38"/>
      <c r="G6" s="144">
        <f t="shared" ref="G6:G51" ca="1" si="2">IFERROR(NOW()-F6,"")</f>
        <v>45988.953012731479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45988.953012731479</v>
      </c>
      <c r="H7" s="38"/>
      <c r="I7" s="37" t="str">
        <f>IFERROR(VLOOKUP(D7,DB!A:F,6,0),"")</f>
        <v/>
      </c>
      <c r="J7" s="37" t="str">
        <f>IFERROR(VLOOKUP(D7,DB!A:G,7,0),"")</f>
        <v/>
      </c>
      <c r="K7" s="37"/>
      <c r="L7" s="37" t="str">
        <f>IFERROR(VLOOKUP(D7,DB!A:I,9,0),"")</f>
        <v/>
      </c>
    </row>
    <row r="8" spans="1:13">
      <c r="A8" s="37"/>
      <c r="B8" s="37" t="str">
        <f>IFERROR(VLOOKUP(D8,DB!A:K,11,0),"")</f>
        <v/>
      </c>
      <c r="C8" s="37"/>
      <c r="D8" s="150"/>
      <c r="E8" s="37"/>
      <c r="F8" s="38"/>
      <c r="G8" s="144">
        <f t="shared" ca="1" si="2"/>
        <v>45988.953012731479</v>
      </c>
      <c r="H8" s="38"/>
      <c r="I8" s="37" t="str">
        <f>IFERROR(VLOOKUP(D8,DB!A:F,6,0),"")</f>
        <v/>
      </c>
      <c r="J8" s="37" t="str">
        <f>IFERROR(VLOOKUP(D8,DB!A:G,7,0),"")</f>
        <v/>
      </c>
      <c r="K8" s="37"/>
      <c r="L8" s="37" t="str">
        <f>IFERROR(VLOOKUP(D8,DB!A:I,9,0),"")</f>
        <v/>
      </c>
    </row>
    <row r="9" spans="1:13">
      <c r="A9" s="37"/>
      <c r="B9" s="37" t="str">
        <f>IFERROR(VLOOKUP(D9,DB!A:K,11,0),"")</f>
        <v/>
      </c>
      <c r="C9" s="37"/>
      <c r="D9" s="148"/>
      <c r="E9" s="37"/>
      <c r="F9" s="38"/>
      <c r="G9" s="144">
        <f t="shared" ca="1" si="2"/>
        <v>45988.953012731479</v>
      </c>
      <c r="H9" s="38"/>
      <c r="I9" s="37" t="str">
        <f>IFERROR(VLOOKUP(D9,DB!A:F,6,0),"")</f>
        <v/>
      </c>
      <c r="J9" s="37" t="str">
        <f>IFERROR(VLOOKUP(D9,DB!A:G,7,0),"")</f>
        <v/>
      </c>
      <c r="K9" s="37"/>
      <c r="L9" s="37" t="str">
        <f>IFERROR(VLOOKUP(D9,DB!A:I,9,0),"")</f>
        <v/>
      </c>
    </row>
    <row r="10" spans="1:13" ht="15.75">
      <c r="A10" s="37"/>
      <c r="B10" s="37" t="str">
        <f>IFERROR(VLOOKUP(D10,DB!A:K,11,0),"")</f>
        <v/>
      </c>
      <c r="C10" s="37"/>
      <c r="D10" s="149"/>
      <c r="E10" s="37"/>
      <c r="F10" s="38"/>
      <c r="G10" s="144">
        <f t="shared" ca="1" si="2"/>
        <v>45988.953012731479</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4">
        <f t="shared" ca="1" si="2"/>
        <v>45988.953012731479</v>
      </c>
      <c r="H11" s="38"/>
      <c r="I11" s="37" t="str">
        <f>IFERROR(VLOOKUP(D11,DB!A:F,6,0),"")</f>
        <v/>
      </c>
      <c r="J11" s="37" t="str">
        <f>IFERROR(VLOOKUP(D11,DB!A:G,7,0),"")</f>
        <v/>
      </c>
      <c r="K11" s="37"/>
      <c r="L11" s="37" t="str">
        <f>IFERROR(VLOOKUP(D11,DB!A:I,9,0),"")</f>
        <v/>
      </c>
    </row>
    <row r="12" spans="1:13" ht="15.75">
      <c r="A12" s="37"/>
      <c r="B12" s="37" t="str">
        <f>IFERROR(VLOOKUP(D12,DB!A:K,11,0),"")</f>
        <v/>
      </c>
      <c r="C12" s="37"/>
      <c r="D12" s="149"/>
      <c r="E12" s="37"/>
      <c r="F12" s="38"/>
      <c r="G12" s="144">
        <f t="shared" ca="1" si="2"/>
        <v>45988.953012731479</v>
      </c>
      <c r="H12" s="38"/>
      <c r="I12" s="37" t="str">
        <f>IFERROR(VLOOKUP(D12,DB!A:F,6,0),"")</f>
        <v/>
      </c>
      <c r="J12" s="37" t="str">
        <f>IFERROR(VLOOKUP(D12,DB!A:G,7,0),"")</f>
        <v/>
      </c>
      <c r="K12" s="37"/>
      <c r="L12" s="37" t="str">
        <f>IFERROR(VLOOKUP(D12,DB!A:I,9,0),"")</f>
        <v/>
      </c>
    </row>
    <row r="13" spans="1:13">
      <c r="A13" s="37"/>
      <c r="B13" s="37" t="str">
        <f>IFERROR(VLOOKUP(D13,DB!A:K,11,0),"")</f>
        <v/>
      </c>
      <c r="C13" s="37"/>
      <c r="D13" s="148"/>
      <c r="E13" s="37"/>
      <c r="F13" s="38"/>
      <c r="G13" s="144">
        <f t="shared" ca="1" si="2"/>
        <v>45988.953012731479</v>
      </c>
      <c r="H13" s="38"/>
      <c r="I13" s="37" t="str">
        <f>IFERROR(VLOOKUP(D13,DB!A:F,6,0),"")</f>
        <v/>
      </c>
      <c r="J13" s="37" t="str">
        <f>IFERROR(VLOOKUP(D13,DB!A:G,7,0),"")</f>
        <v/>
      </c>
      <c r="K13" s="37"/>
      <c r="L13" s="37" t="str">
        <f>IFERROR(VLOOKUP(D13,DB!A:I,9,0),"")</f>
        <v/>
      </c>
    </row>
    <row r="14" spans="1:13">
      <c r="A14" s="37"/>
      <c r="B14" s="37" t="str">
        <f>IFERROR(VLOOKUP(D14,DB!A:K,11,0),"")</f>
        <v/>
      </c>
      <c r="C14" s="37"/>
      <c r="D14" s="148"/>
      <c r="E14" s="37"/>
      <c r="F14" s="38"/>
      <c r="G14" s="144">
        <f t="shared" ca="1" si="2"/>
        <v>45988.953012731479</v>
      </c>
      <c r="H14" s="38"/>
      <c r="I14" s="37" t="str">
        <f>IFERROR(VLOOKUP(D14,DB!A:F,6,0),"")</f>
        <v/>
      </c>
      <c r="J14" s="37" t="str">
        <f>IFERROR(VLOOKUP(D14,DB!A:G,7,0),"")</f>
        <v/>
      </c>
      <c r="K14" s="37"/>
      <c r="L14" s="37" t="str">
        <f>IFERROR(VLOOKUP(D14,DB!A:I,9,0),"")</f>
        <v/>
      </c>
    </row>
    <row r="15" spans="1:13">
      <c r="A15" s="37"/>
      <c r="B15" s="37" t="str">
        <f>IFERROR(VLOOKUP(D15,DB!A:K,11,0),"")</f>
        <v/>
      </c>
      <c r="C15" s="37"/>
      <c r="D15" s="148"/>
      <c r="E15" s="37"/>
      <c r="F15" s="38"/>
      <c r="G15" s="144">
        <f t="shared" ca="1" si="2"/>
        <v>45988.953012731479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45988.953012731479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45988.953012731479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45988.953012731479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45988.953012731479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45988.953012731479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45988.953012731479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45988.953012731479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45988.953012731479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45988.953012731479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45988.953012731479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45988.953012731479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45988.953012731479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45988.953012731479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45988.953012731479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45988.953012731479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45988.953012731479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45988.953012731479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45988.953012731479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45988.953012731479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45988.953012731479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45988.953012731479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45988.953012731479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45988.953012731479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45988.953012731479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t="shared" ca="1" si="2"/>
        <v>45988.953012731479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4">
        <f t="shared" ca="1" si="2"/>
        <v>45988.953012731479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4">
        <f t="shared" ca="1" si="2"/>
        <v>45988.953012731479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4">
        <f t="shared" ca="1" si="2"/>
        <v>45988.953012731479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4">
        <f t="shared" ca="1" si="2"/>
        <v>45988.953012731479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4">
        <f t="shared" ca="1" si="2"/>
        <v>45988.953012731479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4">
        <f t="shared" ca="1" si="2"/>
        <v>45988.953012731479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4">
        <f t="shared" ca="1" si="2"/>
        <v>45988.953012731479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4">
        <f t="shared" ca="1" si="2"/>
        <v>45988.953012731479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4">
        <f t="shared" ca="1" si="2"/>
        <v>45988.953012731479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4">
        <f t="shared" ca="1" si="2"/>
        <v>45988.953012731479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44">
        <f t="shared" ca="1" si="2"/>
        <v>45988.953012731479</v>
      </c>
      <c r="H51" s="38"/>
      <c r="I51" s="37" t="str">
        <f>IFERROR(VLOOKUP(D51,DB!A:F,6,0),"")</f>
        <v/>
      </c>
      <c r="J51" s="37" t="str">
        <f>IFERROR(VLOOKUP(D51,DB!A:G,7,0),"")</f>
        <v/>
      </c>
      <c r="K51" s="37"/>
      <c r="L51" s="37" t="str">
        <f>IFERROR(VLOOKUP(D51,DB!A:I,9,0),"")</f>
        <v/>
      </c>
    </row>
    <row r="52" spans="1:12">
      <c r="A52" s="37"/>
      <c r="B52" s="37"/>
      <c r="C52" s="37"/>
      <c r="D52" s="37"/>
      <c r="E52" s="37"/>
      <c r="F52" s="38"/>
      <c r="G52" s="144"/>
      <c r="H52" s="38"/>
      <c r="I52" s="37"/>
      <c r="J52" s="37"/>
      <c r="K52" s="37"/>
      <c r="L52" s="37"/>
    </row>
    <row r="53" spans="1:12">
      <c r="A53" s="37"/>
      <c r="B53" s="37"/>
      <c r="C53" s="37"/>
      <c r="D53" s="37"/>
      <c r="E53" s="37"/>
      <c r="F53" s="38"/>
      <c r="G53" s="144"/>
      <c r="H53" s="38"/>
      <c r="I53" s="37"/>
      <c r="J53" s="37"/>
      <c r="K53" s="37"/>
      <c r="L53" s="37"/>
    </row>
    <row r="54" spans="1:12">
      <c r="A54" s="37"/>
      <c r="B54" s="37"/>
      <c r="C54" s="37"/>
      <c r="D54" s="37"/>
      <c r="E54" s="37"/>
      <c r="F54" s="38"/>
      <c r="G54" s="144"/>
      <c r="H54" s="38"/>
      <c r="I54" s="37"/>
      <c r="J54" s="37"/>
      <c r="K54" s="37"/>
      <c r="L54" s="37"/>
    </row>
    <row r="55" spans="1:12">
      <c r="A55" s="37"/>
      <c r="B55" s="37"/>
      <c r="C55" s="37"/>
      <c r="D55" s="37"/>
      <c r="E55" s="37"/>
      <c r="F55" s="38"/>
      <c r="G55" s="144"/>
      <c r="H55" s="38"/>
      <c r="I55" s="37"/>
      <c r="J55" s="37"/>
      <c r="K55" s="37"/>
      <c r="L55" s="37"/>
    </row>
    <row r="56" spans="1:12">
      <c r="A56" s="37"/>
      <c r="B56" s="37"/>
      <c r="C56" s="37"/>
      <c r="D56" s="37"/>
      <c r="E56" s="37"/>
      <c r="F56" s="38"/>
      <c r="G56" s="144"/>
      <c r="H56" s="38"/>
      <c r="I56" s="37"/>
      <c r="J56" s="37"/>
      <c r="K56" s="37"/>
      <c r="L56" s="37"/>
    </row>
    <row r="57" spans="1:12">
      <c r="A57" s="37"/>
      <c r="B57" s="37"/>
      <c r="C57" s="37"/>
      <c r="D57" s="37"/>
      <c r="E57" s="37"/>
      <c r="F57" s="38"/>
      <c r="G57" s="144"/>
      <c r="H57" s="38"/>
      <c r="I57" s="37"/>
      <c r="J57" s="37"/>
      <c r="K57" s="37"/>
      <c r="L57" s="37"/>
    </row>
    <row r="58" spans="1:12">
      <c r="A58" s="37"/>
      <c r="B58" s="37"/>
      <c r="C58" s="37"/>
      <c r="D58" s="37"/>
      <c r="E58" s="37"/>
      <c r="F58" s="38"/>
      <c r="G58" s="144"/>
      <c r="H58" s="38"/>
      <c r="I58" s="37"/>
      <c r="J58" s="37"/>
      <c r="K58" s="37"/>
      <c r="L58" s="37"/>
    </row>
    <row r="59" spans="1:12">
      <c r="A59" s="37"/>
      <c r="B59" s="37"/>
      <c r="C59" s="37"/>
      <c r="D59" s="37"/>
      <c r="E59" s="37"/>
      <c r="F59" s="38"/>
      <c r="G59" s="144"/>
      <c r="H59" s="38"/>
      <c r="I59" s="37"/>
      <c r="J59" s="37"/>
      <c r="K59" s="37"/>
      <c r="L59" s="37"/>
    </row>
    <row r="60" spans="1:12">
      <c r="A60" s="37"/>
      <c r="B60" s="37"/>
      <c r="C60" s="37"/>
      <c r="D60" s="37"/>
      <c r="E60" s="37"/>
      <c r="F60" s="38"/>
      <c r="G60" s="144"/>
      <c r="H60" s="38"/>
      <c r="I60" s="37"/>
      <c r="J60" s="37"/>
      <c r="K60" s="37"/>
      <c r="L60" s="37"/>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c r="B2" s="124" t="str">
        <f>IFERROR(VLOOKUP(D2,DB!A:K,11,0),"")</f>
        <v/>
      </c>
      <c r="C2" s="125"/>
      <c r="D2" s="122"/>
      <c r="E2" s="106"/>
      <c r="F2" s="126"/>
      <c r="G2" s="72">
        <f ca="1">IFERROR(NOW()-F2,"-")</f>
        <v>45988.953012731479</v>
      </c>
      <c r="H2" s="126"/>
      <c r="I2" s="124" t="str">
        <f>IFERROR(VLOOKUP(D2,DB!A:F,6,0),"")</f>
        <v/>
      </c>
      <c r="J2" s="124" t="str">
        <f>IFERROR(VLOOKUP(D2,DB!A:G,7,0),"")</f>
        <v/>
      </c>
      <c r="K2" s="127"/>
      <c r="L2" s="128" t="str">
        <f>IFERROR(VLOOKUP(D2,DB!A:I,9,0),"")</f>
        <v/>
      </c>
    </row>
    <row r="3" spans="1:16382" ht="31.5" customHeight="1">
      <c r="A3" s="123"/>
      <c r="B3" s="124" t="str">
        <f>IFERROR(VLOOKUP(D3,DB!A:K,11,0),"")</f>
        <v/>
      </c>
      <c r="C3" s="125"/>
      <c r="D3" s="122"/>
      <c r="E3" s="106"/>
      <c r="F3" s="126"/>
      <c r="G3" s="72">
        <f ca="1">IFERROR(NOW()-F3,"-")</f>
        <v>45988.953012731479</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45988.953012731479</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ca="1">IFERROR(NOW()-F5,"-")</f>
        <v>45988.953012731479</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45988.953012731479</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ca="1">IFERROR(NOW()-F7,"-")</f>
        <v>45988.953012731479</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45988.953012731479</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45988.953012731479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45988.953012731479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45988.953012731479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45988.953012731479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45988.953012731479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45988.953012731479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45988.953012731479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45988.953012731479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45988.953012731479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45988.953012731479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45988.953012731479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45988.953012731479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45988.953012731479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45988.953012731479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45988.953012731479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45988.953012731479</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2025-11-27T19:52:32Z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