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305" documentId="120_S{2AC9BD13-BADA-5192-A53E-5A8FF88502F6}" xr6:coauthVersionLast="47" xr6:coauthVersionMax="47" xr10:uidLastSave="{58634750-BE3B-4AA7-9D6F-4493AC83D914}"/>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6"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<sst xmlns="http://schemas.openxmlformats.org/spreadsheetml/2006/main" count="180286" uniqueCount="39126">
  <si>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</si>
  <si>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</si>
  <si>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</si>
  <si>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</si>
  <si>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</si>
  <si>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</si>
  <si>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</si>
  <si>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</si>
  <si>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</si>
  <si>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</si>
  <si>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</si>
  <si>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</si>
  <si>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</si>
  <si>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</si>
  <si>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</si>
  <si>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</si>
  <si>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</si>
  <si>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</si>
  <si>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</si>
  <si>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</si>
  <si>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</si>
  <si>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</si>
  <si>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</si>
  <si>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</si>
  <si>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</si>
  <si>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</si>
  <si>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</si>
  <si>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</si>
  <si>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</si>
  <si>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</si>
  <si>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</si>
  <si>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</si>
  <si>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</si>
  <si>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</si>
  <si>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</si>
  <si>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</si>
  <si>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</si>
  <si>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</si>
  <si>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</si>
  <si>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</si>
  <si>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</si>
  <si>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</si>
  <si>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</si>
  <si>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</si>
  <si>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</si>
  <si>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</si>
  <si>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</si>
  <si>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</si>
  <si>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</si>
  <si>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</si>
  <si>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</si>
  <si>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</si>
  <si>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</si>
  <si>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</si>
  <si>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</si>
  <si>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</si>
  <si>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</si>
  <si>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</si>
  <si>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</si>
  <si>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</si>
  <si>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</si>
  <si>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</si>
  <si>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</si>
  <si>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</si>
  <si>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</si>
  <si>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</si>
  <si>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</si>
  <si>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</si>
  <si>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</si>
  <si>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</si>
  <si>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</si>
  <si>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</si>
  <si>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</si>
  <si>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</si>
  <si>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</si>
  <si>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</si>
  <si>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</si>
  <si>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</si>
  <si>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</si>
  <si>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</si>
  <si>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</si>
  <si>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</si>
  <si>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</si>
  <si>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</si>
  <si>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</si>
  <si>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</si>
  <si>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</si>
  <si>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</si>
  <si>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</si>
  <si>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</si>
  <si>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</si>
  <si>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</si>
  <si>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</si>
  <si>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</si>
  <si>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</si>
  <si>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</si>
  <si>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</si>
  <si>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</si>
  <si>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</si>
  <si>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</si>
  <si>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</si>
  <si>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</si>
  <si>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</si>
  <si>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</si>
  <si>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</si>
  <si>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</si>
  <si>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</si>
  <si>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</si>
  <si>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</si>
  <si>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</si>
  <si>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</si>
  <si>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</si>
  <si>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</si>
  <si>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</si>
  <si>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</si>
  <si>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</si>
  <si>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</si>
  <si>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</si>
  <si>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</si>
  <si>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</si>
  <si>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</si>
  <si>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</si>
  <si>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</si>
  <si>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</si>
  <si>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</si>
  <si>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</si>
  <si>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</si>
  <si>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</si>
  <si>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</si>
  <si>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</si>
  <si>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</si>
  <si>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</si>
  <si>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</si>
  <si>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</si>
  <si>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</si>
  <si>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</si>
  <si>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</si>
  <si>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</si>
  <si>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</si>
  <si>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</si>
  <si>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</si>
  <si>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</si>
  <si>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</si>
  <si>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</si>
  <si>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</si>
  <si>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</si>
  <si>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</si>
  <si>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</si>
  <si>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</si>
  <si>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</si>
  <si>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</si>
  <si>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</si>
  <si>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</si>
  <si>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</si>
  <si>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</si>
  <si>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</si>
  <si>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</si>
  <si>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</si>
  <si>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</si>
  <si>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</si>
  <si>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</si>
  <si>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</si>
  <si>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</si>
  <si>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</si>
  <si>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</si>
  <si>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</si>
  <si>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</si>
  <si>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</si>
  <si>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</si>
  <si>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</si>
  <si>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</si>
  <si>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</si>
  <si>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</si>
  <si>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</si>
  <si>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</si>
  <si>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</si>
  <si>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</si>
  <si>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</si>
  <si>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</si>
  <si>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</si>
  <si>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</si>
  <si>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</si>
  <si>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</si>
  <si>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</si>
  <si>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</si>
  <si>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</si>
  <si>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</si>
  <si>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</si>
  <si>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</si>
  <si>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</si>
  <si>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</si>
  <si>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</si>
  <si>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</si>
  <si>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</si>
  <si>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</si>
  <si>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</si>
  <si>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</si>
  <si>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</si>
  <si>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</si>
  <si>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</si>
  <si>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</si>
  <si>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</si>
  <si>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</si>
  <si>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</si>
  <si>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</si>
  <si>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</si>
  <si>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</si>
  <si>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</si>
  <si>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</si>
  <si>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</si>
  <si>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</si>
  <si>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</si>
  <si>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</si>
  <si>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</si>
  <si>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</si>
  <si>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</si>
  <si>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</si>
  <si>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</si>
  <si>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</si>
  <si>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</si>
  <si>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</si>
  <si>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</si>
  <si>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</si>
  <si>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</si>
  <si>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</si>
  <si>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</si>
  <si>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</si>
  <si>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</si>
  <si>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</si>
  <si>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</si>
  <si>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</si>
  <si>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</si>
  <si>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</si>
  <si>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</si>
  <si>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</si>
  <si>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</si>
  <si>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</si>
  <si>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</si>
  <si>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</si>
  <si>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</si>
  <si>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</si>
  <si>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</si>
  <si>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</si>
  <si>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</si>
  <si>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</si>
  <si>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</si>
  <si>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</si>
  <si>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</si>
  <si>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</si>
  <si>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</si>
  <si>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</si>
  <si>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</si>
  <si>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</si>
  <si>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</si>
  <si>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</si>
  <si>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</si>
  <si>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</si>
  <si>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</si>
  <si>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</si>
  <si>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</si>
  <si>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</si>
  <si>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</si>
  <si>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</si>
  <si>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</si>
  <si>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</si>
  <si>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</si>
  <si>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</si>
  <si>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</si>
  <si>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</si>
  <si>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</si>
  <si>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</si>
  <si>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</si>
  <si>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</si>
  <si>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</si>
  <si>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</si>
  <si>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</si>
  <si>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</si>
  <si>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</si>
  <si>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</si>
  <si>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</si>
  <si>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</si>
  <si>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</si>
  <si>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</si>
  <si>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</si>
  <si>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</si>
  <si>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</si>
  <si>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</si>
  <si>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</si>
  <si>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</si>
  <si>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</si>
  <si>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</si>
  <si>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</si>
  <si>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</si>
  <si>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</si>
  <si>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</si>
  <si>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</si>
  <si>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</si>
  <si>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</si>
  <si>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</si>
  <si>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</si>
  <si>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</si>
  <si>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</si>
  <si>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</si>
  <si>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</si>
  <si>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</si>
  <si>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</si>
  <si>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</si>
  <si>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</si>
  <si>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</si>
  <si>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</si>
  <si>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</si>
  <si>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</si>
  <si>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</si>
  <si>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</si>
  <si>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</si>
  <si>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</si>
  <si>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</si>
  <si>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</si>
  <si>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</si>
  <si>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</si>
  <si>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</si>
  <si>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</si>
  <si>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</si>
  <si>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</si>
  <si>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</si>
  <si>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</si>
  <si>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</si>
  <si>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</si>
  <si>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</si>
  <si>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</si>
  <si>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</si>
  <si>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</si>
  <si>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</si>
  <si>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</si>
  <si>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</si>
  <si>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</si>
  <si>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</si>
  <si>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</si>
  <si>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</si>
  <si>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</si>
  <si>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</si>
  <si>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</si>
  <si>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</si>
  <si>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</si>
  <si>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</si>
  <si>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</si>
  <si>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</si>
  <si>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</si>
  <si>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</si>
  <si>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</si>
  <si>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</si>
  <si>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</si>
  <si>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</si>
  <si>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</si>
  <si>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</si>
  <si>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</si>
  <si>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</si>
  <si>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</si>
  <si>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</si>
  <si>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</si>
  <si>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</si>
  <si>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</si>
  <si>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</si>
  <si>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</si>
  <si>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</si>
  <si>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</si>
  <si>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</si>
  <si>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</si>
  <si>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</si>
  <si>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</si>
  <si>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</si>
  <si>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</si>
  <si>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</si>
  <si>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</si>
  <si>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</si>
  <si>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</si>
  <si>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</si>
  <si>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</si>
  <si>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</si>
  <si>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</si>
  <si>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</si>
  <si>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</si>
  <si>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</si>
  <si>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</si>
  <si>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</si>
  <si>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</si>
  <si>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</si>
  <si>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</si>
  <si>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</si>
  <si>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</si>
  <si>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</si>
  <si>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</si>
  <si>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</si>
  <si>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</si>
  <si>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</si>
  <si>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</si>
  <si>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</si>
  <si>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</si>
  <si>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</si>
  <si>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</si>
  <si>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</si>
  <si>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</si>
  <si>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</si>
  <si>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</si>
  <si>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</si>
  <si>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</si>
  <si>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</si>
  <si>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</si>
  <si>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</si>
  <si>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</si>
  <si>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</si>
  <si>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</si>
  <si>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</si>
  <si>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</si>
  <si>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</si>
  <si>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</si>
  <si>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</si>
  <si>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</si>
  <si>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</si>
  <si>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</si>
  <si>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</si>
  <si>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</si>
  <si>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</si>
  <si>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</si>
  <si>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</si>
  <si>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</si>
  <si>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</si>
  <si>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</si>
  <si>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</si>
  <si>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</si>
  <si>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</si>
  <si>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</si>
  <si>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</si>
  <si>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</si>
  <si>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</si>
  <si>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</si>
  <si>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</si>
  <si>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</si>
  <si>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</si>
  <si>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</si>
  <si>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</si>
  <si>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</si>
  <si>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</si>
  <si>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</si>
  <si>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</si>
  <si>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</si>
  <si>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</si>
  <si>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</si>
  <si>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</si>
  <si>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</si>
  <si>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</si>
  <si>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</si>
  <si>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</si>
  <si>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</si>
  <si>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</si>
  <si>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</si>
  <si>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</si>
  <si>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</si>
  <si>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</si>
  <si>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</si>
  <si>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</si>
  <si>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</si>
  <si>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</si>
  <si>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</si>
  <si>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</si>
  <si>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</si>
  <si>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</si>
  <si>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</si>
  <si>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</si>
  <si>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</si>
  <si>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</si>
  <si>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</si>
  <si>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</si>
  <si>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</si>
  <si>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</si>
  <si>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</si>
  <si>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</si>
  <si>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</si>
  <si>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</si>
  <si>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</si>
  <si>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</si>
  <si>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</si>
  <si>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</si>
  <si>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</si>
  <si>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</si>
  <si>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</si>
  <si>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</si>
  <si>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</si>
  <si>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</si>
  <si>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</si>
  <si>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</si>
  <si>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</si>
  <si>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</si>
  <si>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</si>
  <si>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</si>
  <si>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</si>
  <si>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</si>
  <si>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</si>
  <si>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</si>
  <si>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</si>
  <si>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</si>
  <si>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</si>
  <si>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</si>
  <si>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</si>
  <si>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</si>
  <si>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</si>
  <si>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</si>
  <si>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</si>
  <si>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</si>
  <si>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</si>
  <si>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</si>
  <si>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</si>
  <si>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</si>
  <si>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</si>
  <si>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</si>
  <si>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</si>
  <si>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</si>
  <si>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</si>
  <si>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</si>
  <si>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</si>
  <si>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</si>
  <si>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</si>
  <si>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</si>
  <si>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</si>
  <si>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</si>
  <si>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</si>
  <si>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</si>
  <si>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</si>
  <si>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</si>
  <si>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</si>
  <si>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</si>
  <si>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</si>
  <si>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</si>
  <si>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</si>
  <si>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</si>
  <si>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</si>
  <si>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</si>
  <si>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</si>
  <si>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</si>
  <si>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</si>
  <si>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</si>
  <si>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</si>
  <si>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</si>
  <si>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</si>
  <si>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</si>
  <si>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</si>
  <si>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</si>
  <si>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</si>
  <si>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</si>
  <si>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</si>
  <si>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</si>
  <si>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</si>
  <si>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</si>
  <si>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</si>
  <si>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</si>
  <si>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</si>
  <si>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</si>
  <si>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</si>
  <si>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</si>
  <si>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</si>
  <si>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</si>
  <si>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</si>
  <si>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</si>
  <si>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</si>
  <si>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</si>
  <si>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</si>
  <si>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</si>
  <si>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</si>
  <si>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</si>
  <si>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</si>
  <si>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</si>
  <si>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</si>
  <si>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</si>
  <si>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</si>
  <si>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</si>
  <si>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</si>
  <si>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</si>
  <si>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</si>
  <si>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</si>
  <si>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</si>
  <si>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</si>
  <si>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</si>
  <si>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</si>
  <si>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</si>
  <si>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</si>
  <si>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</si>
  <si>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</si>
  <si>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</si>
  <si>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</si>
  <si>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</si>
  <si>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</si>
  <si>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</si>
  <si>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</si>
  <si>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</si>
  <si>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</si>
  <si>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</si>
  <si>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</si>
  <si>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</si>
  <si>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</si>
  <si>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</si>
  <si>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</si>
  <si>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</si>
  <si>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</si>
  <si>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</si>
  <si>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</si>
  <si>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</si>
  <si>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</si>
  <si>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</si>
  <si>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</si>
  <si>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</si>
  <si>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</si>
  <si>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</si>
  <si>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</si>
  <si>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</si>
  <si>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</si>
  <si>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</si>
  <si>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</si>
  <si>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</si>
  <si>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</si>
  <si>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</si>
  <si>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</si>
  <si>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</si>
  <si>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</si>
  <si>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</si>
  <si>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</si>
  <si>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</si>
  <si>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</si>
  <si>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</si>
  <si>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</si>
  <si>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</si>
  <si>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</si>
  <si>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</si>
  <si>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</si>
  <si>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</si>
  <si>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</si>
  <si>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</si>
  <si>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</si>
  <si>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</si>
  <si>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</si>
  <si>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</si>
  <si>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</si>
  <si>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</si>
  <si>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</si>
  <si>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</si>
  <si>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</si>
  <si>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</si>
  <si>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</si>
  <si>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</si>
  <si>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</si>
  <si>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</si>
  <si>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</si>
  <si>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</si>
  <si>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</si>
  <si>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</si>
  <si>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</si>
  <si>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</si>
  <si>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</si>
  <si>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</si>
  <si>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</si>
  <si>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</si>
  <si>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</si>
  <si>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</si>
  <si>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</si>
  <si>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</si>
  <si>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</si>
  <si>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</si>
  <si>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</si>
  <si>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</si>
  <si>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</si>
  <si>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</si>
  <si>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</si>
  <si>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</si>
  <si>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</si>
  <si>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</si>
  <si>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</si>
  <si>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</si>
  <si>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</si>
  <si>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</si>
  <si>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</si>
  <si>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</si>
  <si>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</si>
  <si>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</si>
  <si>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</si>
  <si>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</si>
  <si>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</si>
  <si>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</si>
  <si>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</si>
  <si>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</si>
  <si>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</si>
  <si>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</si>
  <si>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</si>
  <si>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</si>
  <si>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</si>
  <si>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</si>
  <si>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</si>
  <si>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</si>
  <si>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</si>
  <si>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</si>
  <si>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</si>
  <si>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</si>
  <si>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</si>
  <si>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</si>
  <si>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</si>
  <si>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</si>
  <si>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</si>
  <si>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</si>
  <si>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</si>
  <si>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</si>
  <si>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</si>
  <si>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</si>
  <si>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</si>
  <si>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</si>
  <si>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</si>
  <si>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</si>
  <si>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</si>
  <si>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</si>
  <si>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</si>
  <si>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</si>
  <si>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</si>
  <si>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</si>
  <si>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</si>
  <si>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</si>
  <si>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</si>
  <si>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</si>
  <si>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</si>
  <si>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</si>
  <si>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</si>
  <si>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</si>
  <si>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</si>
  <si>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</si>
  <si>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</si>
  <si>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</si>
  <si>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</si>
  <si>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</si>
  <si>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</si>
  <si>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</si>
  <si>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</si>
  <si>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</si>
  <si>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</si>
  <si>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</si>
  <si>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</si>
  <si>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</si>
  <si>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</si>
  <si>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</si>
  <si>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</si>
  <si>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</si>
  <si>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</si>
  <si>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</si>
  <si>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</si>
  <si>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</si>
  <si>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</si>
  <si>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</si>
  <si>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</si>
  <si>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</si>
  <si>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</si>
  <si>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</si>
  <si>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</si>
  <si>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</si>
  <si>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</si>
  <si>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</si>
  <si>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</si>
  <si>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</si>
  <si>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</si>
  <si>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</si>
  <si>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</si>
  <si>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</si>
  <si>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</si>
  <si>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</si>
  <si>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</si>
  <si>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</si>
  <si>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</si>
  <si>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</si>
  <si>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</si>
  <si>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</si>
  <si>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</si>
  <si>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</si>
  <si>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</si>
  <si>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</si>
  <si>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</si>
  <si>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</si>
  <si>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</si>
  <si>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</si>
  <si>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</si>
  <si>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</si>
  <si>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</si>
  <si>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</si>
  <si>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</si>
  <si>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</si>
  <si>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</si>
  <si>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</si>
  <si>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</si>
  <si>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</si>
  <si>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</si>
  <si>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</si>
  <si>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</si>
  <si>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</si>
  <si>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</si>
  <si>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</si>
  <si>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</si>
  <si>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</si>
  <si>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</si>
  <si>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</si>
  <si>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</si>
  <si>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</si>
  <si>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</si>
  <si>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</si>
  <si>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</si>
  <si>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</si>
  <si>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</si>
  <si>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</si>
  <si>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</si>
  <si>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</si>
  <si>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</si>
  <si>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</si>
  <si>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</si>
  <si>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</si>
  <si>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</si>
  <si>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</si>
  <si>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</si>
  <si>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</si>
  <si>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</si>
  <si>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</si>
  <si>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</si>
  <si>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</si>
  <si>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</si>
  <si>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</si>
  <si>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</si>
  <si>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</si>
  <si>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</si>
  <si>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</si>
  <si>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</si>
  <si>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</si>
  <si>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</si>
  <si>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</si>
  <si>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</si>
  <si>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</si>
  <si>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</si>
  <si>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</si>
  <si>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</si>
  <si>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</si>
  <si>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</si>
  <si>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</si>
  <si>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</si>
  <si>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</si>
  <si>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</si>
  <si>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</si>
  <si>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</si>
  <si>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</si>
  <si>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</si>
  <si>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</si>
  <si>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</si>
  <si>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</si>
  <si>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</si>
  <si>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</si>
  <si>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</si>
  <si>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</si>
  <si>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</si>
  <si>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</si>
  <si>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</si>
  <si>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</si>
  <si>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</si>
  <si>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</si>
  <si>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</si>
  <si>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</si>
  <si>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</si>
  <si>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</si>
  <si>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</si>
  <si>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</si>
  <si>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</si>
  <si>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</si>
  <si>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</si>
  <si>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</si>
  <si>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</si>
  <si>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</si>
  <si>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</si>
  <si>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</si>
  <si>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</si>
  <si>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</si>
  <si>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</si>
  <si>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</si>
  <si>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</si>
  <si>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</si>
  <si>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</si>
  <si>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</si>
  <si>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</si>
  <si>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</si>
  <si>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</si>
  <si>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</si>
  <si>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</si>
  <si>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</si>
  <si>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</si>
  <si>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</si>
  <si>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</si>
  <si>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</si>
  <si>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</si>
  <si>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</si>
  <si>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</si>
  <si>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</si>
  <si>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</si>
  <si>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</si>
  <si>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</si>
  <si>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</si>
  <si>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</si>
  <si>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</si>
  <si>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</si>
  <si>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</si>
  <si>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</si>
  <si>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</si>
  <si>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</si>
  <si>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</si>
  <si>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</si>
  <si>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</si>
  <si>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</si>
  <si>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</si>
  <si>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</si>
  <si>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</si>
  <si>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</si>
  <si>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</si>
  <si>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</si>
  <si>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</si>
  <si>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</si>
  <si>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</si>
  <si>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</si>
  <si>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</si>
  <si>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</si>
  <si>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</si>
  <si>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</si>
  <si>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</si>
  <si>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</si>
  <si>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</si>
  <si>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</si>
  <si>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</si>
  <si>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</si>
  <si>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</si>
  <si>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</si>
  <si>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</si>
  <si>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</si>
  <si>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</si>
  <si>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</si>
  <si>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</si>
  <si>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</si>
  <si>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</si>
  <si>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</si>
  <si>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</si>
  <si>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</si>
  <si>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</si>
  <si>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</si>
  <si>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</si>
  <si>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</si>
  <si>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</si>
  <si>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</si>
  <si>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</si>
  <si>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</si>
  <si>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</si>
  <si>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</si>
  <si>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</si>
  <si>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</si>
  <si>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</si>
  <si>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</si>
  <si>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</si>
  <si>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</si>
  <si>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</si>
  <si>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</si>
  <si>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</si>
  <si>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</si>
  <si>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</si>
  <si>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</si>
  <si>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</si>
  <si>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</si>
  <si>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</si>
  <si>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</si>
  <si>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</si>
  <si>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</si>
  <si>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</si>
  <si>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</si>
  <si>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</si>
  <si>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</si>
  <si>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</si>
  <si>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</si>
  <si>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</si>
  <si>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</si>
  <si>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</si>
  <si>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</si>
  <si>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</si>
  <si>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</si>
  <si>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</si>
  <si>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</si>
  <si>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</si>
  <si>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</si>
  <si>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</si>
  <si>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</si>
  <si>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</si>
  <si>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</si>
  <si>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</si>
  <si>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</si>
  <si>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</si>
  <si>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</si>
  <si>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</si>
  <si>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</si>
  <si>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</si>
  <si>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</si>
  <si>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</si>
  <si>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</si>
  <si>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</si>
  <si>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</si>
  <si>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</si>
  <si>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</si>
  <si>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</si>
  <si>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</si>
  <si>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</si>
  <si>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</si>
  <si>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</si>
  <si>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</si>
  <si>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</si>
  <si>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</si>
  <si>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</si>
  <si>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</si>
  <si>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</si>
  <si>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</si>
  <si>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</si>
  <si>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</si>
  <si>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</si>
  <si>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</si>
  <si>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</si>
  <si>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</si>
  <si>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</si>
  <si>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</si>
  <si>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</si>
  <si>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</si>
  <si>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</si>
  <si>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</si>
  <si>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</si>
  <si>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</si>
  <si>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</si>
  <si>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</si>
  <si>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</si>
  <si>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</si>
  <si>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</si>
  <si>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</si>
  <si>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</si>
  <si>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</si>
  <si>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</si>
  <si>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</si>
  <si>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</si>
  <si>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</si>
  <si>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</si>
  <si>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</si>
  <si>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</si>
  <si>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</si>
  <si>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</si>
  <si>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</si>
  <si>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</si>
  <si>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</si>
  <si>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</si>
  <si>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</si>
  <si>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</si>
  <si>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</si>
  <si>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</si>
  <si>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</si>
  <si>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</si>
  <si>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</si>
  <si>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</si>
  <si>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</si>
  <si>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</si>
  <si>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</si>
  <si>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</si>
  <si>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</si>
  <si>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</si>
  <si>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</si>
  <si>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</si>
  <si>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</si>
  <si>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</si>
  <si>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</si>
  <si>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</si>
  <si>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</si>
  <si>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</si>
  <si>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</si>
  <si>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</si>
  <si>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</si>
  <si>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</si>
  <si>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</si>
  <si>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</si>
  <si>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</si>
  <si>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</si>
  <si>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</si>
  <si>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</si>
  <si>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</si>
  <si>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</si>
  <si>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</si>
  <si>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</si>
  <si>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</si>
  <si>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</si>
  <si>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</si>
  <si>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</si>
  <si>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</si>
  <si>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</si>
  <si>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</si>
  <si>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</si>
  <si>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</si>
  <si>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</si>
  <si>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</si>
  <si>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</si>
  <si>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</si>
  <si>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</si>
  <si>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</si>
  <si>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</si>
  <si>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</si>
  <si>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</si>
  <si>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</si>
  <si>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</si>
  <si>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</si>
  <si>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</si>
  <si>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</si>
  <si>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</si>
  <si>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</si>
  <si>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</si>
  <si>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</si>
  <si>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</si>
  <si>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</si>
  <si>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</si>
  <si>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</si>
  <si>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</si>
  <si>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</si>
  <si>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</si>
  <si>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</si>
  <si>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</si>
  <si>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</si>
  <si>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</si>
  <si>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</si>
  <si>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</si>
  <si>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</si>
  <si>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</si>
  <si>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</si>
  <si>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</si>
  <si>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</si>
  <si>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</si>
  <si>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</si>
  <si>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</si>
  <si>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</si>
  <si>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</si>
  <si>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</si>
  <si>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</si>
  <si>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</si>
  <si>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</si>
  <si>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</si>
  <si>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</si>
  <si>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</si>
  <si>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</si>
  <si>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</si>
  <si>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</si>
  <si>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</si>
  <si>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</si>
  <si>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</si>
  <si>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</si>
  <si>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</si>
  <si>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</si>
  <si>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</si>
  <si>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</si>
  <si>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</si>
  <si>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</si>
  <si>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</si>
  <si>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</si>
  <si>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</si>
  <si>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</si>
  <si>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</si>
  <si>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</si>
  <si>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</si>
  <si>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</si>
  <si>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</si>
  <si>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</si>
  <si>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</si>
  <si>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</si>
  <si>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</si>
  <si>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</si>
  <si>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</si>
  <si>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</si>
  <si>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</si>
  <si>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</si>
  <si>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</si>
  <si>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</si>
  <si>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</si>
  <si>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</si>
  <si>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</si>
  <si>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</si>
  <si>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</si>
  <si>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</si>
  <si>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</si>
  <si>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</si>
  <si>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</si>
  <si>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</si>
  <si>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</si>
  <si>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</si>
  <si>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</si>
  <si>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</si>
  <si>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</si>
  <si>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</si>
  <si>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</si>
  <si>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</si>
  <si>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</si>
  <si>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</si>
  <si>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</si>
  <si>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</si>
  <si>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</si>
  <si>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</si>
  <si>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</si>
  <si>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</si>
  <si>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</si>
  <si>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</si>
  <si>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</si>
  <si>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</si>
  <si>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</si>
  <si>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</si>
  <si>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</si>
  <si>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</si>
  <si>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</si>
  <si>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</si>
  <si>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</si>
  <si>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</si>
  <si>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</si>
  <si>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</si>
  <si>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</si>
  <si>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</si>
  <si>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</si>
  <si>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</si>
  <si>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</si>
  <si>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</si>
  <si>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</si>
  <si>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</si>
  <si>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</si>
  <si>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</si>
  <si>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</si>
  <si>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</si>
  <si>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</si>
  <si>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</si>
  <si>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</si>
  <si>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</si>
  <si>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</si>
  <si>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</si>
  <si>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</si>
  <si>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</si>
  <si>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</si>
  <si>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</si>
  <si>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</si>
  <si>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</si>
  <si>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</si>
  <si>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</si>
  <si>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</si>
  <si>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</si>
  <si>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</si>
  <si>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</si>
  <si>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</si>
  <si>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</si>
  <si>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</si>
  <si>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</si>
  <si>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</si>
  <si>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</si>
  <si>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</si>
  <si>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</si>
  <si>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</si>
  <si>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</si>
  <si>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</si>
  <si>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</si>
  <si>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</si>
  <si>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</si>
  <si>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</si>
  <si>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</si>
  <si>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</si>
  <si>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</si>
  <si>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</si>
  <si>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</si>
  <si>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</si>
  <si>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</si>
  <si>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</si>
  <si>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</si>
  <si>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</si>
  <si>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</si>
  <si>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</si>
  <si>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</si>
  <si>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</si>
  <si>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</si>
  <si>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</si>
  <si>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</si>
  <si>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</si>
  <si>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</si>
  <si>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</si>
  <si>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</si>
  <si>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</si>
  <si>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</si>
  <si>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</si>
  <si>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</si>
  <si>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</si>
  <si>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</si>
  <si>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</si>
  <si>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</si>
  <si>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</si>
  <si>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</si>
  <si>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</si>
  <si>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</si>
  <si>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</si>
  <si>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</si>
  <si>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</si>
  <si>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</si>
  <si>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</si>
  <si>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</si>
  <si>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</si>
  <si>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</si>
  <si>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</si>
  <si>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</si>
  <si>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</si>
  <si>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</si>
  <si>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</si>
  <si>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</si>
  <si>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</si>
  <si>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</si>
  <si>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</si>
  <si>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</si>
  <si>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</si>
  <si>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</si>
  <si>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</si>
  <si>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</si>
  <si>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</si>
  <si>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</si>
  <si>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</si>
  <si>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</si>
  <si>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</si>
  <si>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</si>
  <si>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</si>
  <si>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</si>
  <si>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</si>
  <si>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</si>
  <si>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</si>
  <si>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</si>
  <si>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</si>
  <si>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</si>
  <si>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</si>
  <si>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</si>
  <si>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</si>
  <si>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</si>
  <si>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</si>
  <si>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</si>
  <si>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</si>
  <si>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</si>
  <si>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</si>
  <si>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</si>
  <si>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</si>
  <si>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</si>
  <si>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</si>
  <si>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</si>
  <si>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</si>
  <si>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</si>
  <si>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</si>
  <si>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</si>
  <si>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</si>
  <si>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</si>
  <si>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</si>
  <si>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</si>
  <si>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</si>
  <si>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</si>
  <si>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</si>
  <si>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</si>
  <si>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</si>
  <si>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</si>
  <si>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</si>
  <si>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</si>
  <si>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</si>
  <si>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</si>
  <si>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</si>
  <si>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</si>
  <si>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</si>
  <si>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</si>
  <si>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</si>
  <si>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</si>
  <si>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</si>
  <si>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</si>
  <si>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</si>
  <si>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</si>
  <si>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</si>
  <si>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</si>
  <si>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</si>
  <si>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</si>
  <si>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</si>
  <si>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</si>
  <si>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</si>
  <si>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</si>
  <si>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</si>
  <si>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</si>
  <si>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</si>
  <si>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</si>
  <si>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</si>
  <si>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</si>
  <si>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</si>
  <si>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</si>
  <si>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</si>
  <si>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</si>
  <si>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</si>
  <si>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</si>
  <si>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</si>
  <si>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</si>
  <si>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</si>
  <si>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</si>
  <si>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</si>
  <si>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</si>
  <si>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</si>
  <si>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</si>
  <si>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</si>
  <si>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</si>
  <si>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</si>
  <si>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</si>
  <si>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</si>
  <si>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</si>
  <si>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</si>
  <si>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</si>
  <si>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</si>
  <si>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</si>
  <si>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</si>
  <si>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</si>
  <si>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</si>
  <si>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</si>
  <si>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</si>
  <si>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</si>
  <si>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</si>
  <si>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</si>
  <si>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</si>
  <si>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</si>
  <si>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</si>
  <si>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</si>
  <si>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</si>
  <si>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</si>
  <si>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</si>
  <si>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</si>
  <si>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</si>
  <si>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</si>
  <si>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</si>
  <si>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</si>
  <si>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</si>
  <si>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</si>
  <si>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</si>
  <si>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</si>
  <si>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</si>
  <si>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</si>
  <si>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</si>
  <si>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</si>
  <si>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</si>
  <si>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</si>
  <si>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</si>
  <si>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</si>
  <si>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</si>
  <si>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</si>
  <si>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</si>
  <si>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</si>
  <si>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</si>
  <si>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</si>
  <si>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</si>
  <si>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</si>
  <si>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</si>
  <si>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</si>
  <si>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</si>
  <si>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</si>
  <si>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</si>
  <si>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</si>
  <si>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</si>
  <si>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</si>
  <si>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</si>
  <si>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</si>
  <si>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</si>
  <si>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</si>
  <si>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</si>
  <si>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</si>
  <si>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</si>
  <si>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</si>
  <si>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</si>
  <si>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</si>
  <si>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</si>
  <si>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</si>
  <si>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</si>
  <si>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</si>
  <si>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</si>
  <si>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</si>
  <si>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</si>
  <si>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</si>
  <si>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</si>
  <si>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</si>
  <si>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</si>
  <si>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</si>
  <si>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</si>
  <si>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</si>
  <si>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</si>
  <si>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</si>
  <si>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</si>
  <si>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</si>
  <si>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</si>
  <si>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</si>
  <si>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</si>
  <si>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</si>
  <si>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</si>
  <si>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</si>
  <si>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</si>
  <si>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</si>
  <si>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</si>
  <si>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</si>
  <si>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</si>
  <si>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</si>
  <si>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</si>
  <si>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</si>
  <si>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</si>
  <si>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</si>
  <si>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</si>
  <si>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</si>
  <si>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</si>
  <si>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</si>
  <si>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</si>
  <si>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</si>
  <si>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</si>
  <si>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</si>
  <si>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</si>
  <si>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</si>
  <si>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</si>
  <si>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</si>
  <si>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</si>
  <si>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</si>
  <si>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</si>
  <si>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</si>
  <si>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</si>
  <si>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</si>
  <si>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</si>
  <si>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</si>
  <si>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</si>
  <si>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</si>
  <si>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</si>
  <si>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</si>
  <si>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</si>
  <si>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</si>
  <si>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</si>
  <si>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</si>
  <si>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</si>
  <si>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</si>
  <si>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</si>
  <si>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</si>
  <si>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</si>
  <si>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</si>
  <si>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</si>
  <si>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</si>
  <si>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</si>
  <si>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</si>
  <si>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</si>
  <si>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</si>
  <si>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</si>
  <si>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</si>
  <si>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</si>
  <si>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</si>
  <si>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</si>
  <si>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</si>
  <si>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</si>
  <si>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</si>
  <si>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</si>
  <si>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</si>
  <si>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</si>
  <si>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</si>
  <si>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</si>
  <si>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</si>
  <si>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</si>
  <si>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</si>
  <si>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</si>
  <si>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</si>
  <si>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</si>
  <si>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</si>
  <si>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</si>
  <si>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</si>
  <si>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</si>
  <si>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</si>
  <si>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</si>
  <si>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</si>
  <si>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</si>
  <si>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</si>
  <si>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</si>
  <si>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</si>
  <si>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</si>
  <si>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</si>
  <si>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</si>
  <si>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</si>
  <si>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</si>
  <si>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</si>
  <si>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</si>
  <si>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</si>
  <si>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</si>
  <si>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</si>
  <si>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</si>
  <si>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</si>
  <si>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</si>
  <si>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</si>
  <si>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</si>
  <si>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</si>
  <si>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</si>
  <si>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</si>
  <si>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</si>
  <si>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</si>
  <si>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</si>
  <si>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</si>
  <si>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</si>
  <si>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</si>
  <si>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</si>
  <si>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</si>
  <si>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</si>
  <si>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</si>
  <si>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</si>
  <si>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</si>
  <si>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</si>
  <si>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</si>
  <si>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</si>
  <si>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</si>
  <si>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</si>
  <si>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</si>
  <si>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</si>
  <si>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</si>
  <si>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</si>
  <si>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</si>
  <si>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</si>
  <si>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</si>
  <si>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</si>
  <si>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</si>
  <si>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</si>
  <si>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</si>
  <si>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</si>
  <si>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</si>
  <si>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</si>
  <si>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</si>
  <si>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</si>
  <si>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</si>
  <si>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</si>
  <si>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</si>
  <si>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</si>
  <si>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</si>
  <si>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</si>
  <si>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</si>
  <si>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</si>
  <si>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</si>
  <si>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</si>
  <si>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</si>
  <si>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</si>
  <si>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</si>
  <si>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</si>
  <si>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</si>
  <si>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</si>
  <si>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</si>
  <si>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</si>
  <si>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</si>
  <si>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</si>
  <si>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</si>
  <si>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</si>
  <si>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</si>
  <si>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</si>
  <si>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</si>
  <si>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</si>
  <si>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</si>
  <si>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</si>
  <si>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</si>
  <si>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</si>
  <si>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</si>
  <si>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</si>
  <si>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</si>
  <si>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</si>
  <si>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</si>
  <si>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</si>
  <si>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</si>
  <si>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</si>
  <si>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</si>
  <si>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</si>
  <si>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</si>
  <si>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</si>
  <si>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</si>
  <si>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</si>
  <si>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</si>
  <si>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</si>
  <si>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</si>
  <si>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</si>
  <si>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</si>
  <si>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</si>
  <si>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</si>
  <si>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</si>
  <si>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</si>
  <si>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</si>
  <si>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</si>
  <si>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</si>
  <si>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</si>
  <si>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</si>
  <si>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</si>
  <si>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</si>
  <si>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</si>
  <si>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</si>
  <si>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</si>
  <si>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</si>
  <si>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</si>
  <si>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</si>
  <si>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</si>
  <si>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</si>
  <si>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</si>
  <si>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</si>
  <si>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</si>
  <si>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</si>
  <si>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</si>
  <si>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</si>
  <si>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</si>
  <si>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</si>
  <si>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</si>
  <si>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</si>
  <si>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</si>
  <si>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</si>
  <si>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</si>
  <si>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</si>
  <si>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</si>
  <si>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</si>
  <si>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</si>
  <si>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</si>
  <si>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</si>
  <si>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</si>
  <si>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</si>
  <si>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</si>
  <si>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</si>
  <si>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</si>
  <si>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</si>
  <si>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</si>
  <si>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</si>
  <si>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</si>
  <si>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</si>
  <si>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</si>
  <si>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</si>
  <si>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</si>
  <si>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</si>
  <si>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</si>
  <si>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</si>
  <si>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</si>
  <si>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</si>
  <si>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</si>
  <si>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</si>
  <si>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</si>
  <si>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</si>
  <si>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</si>
  <si>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</si>
  <si>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</si>
  <si>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</si>
  <si>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</si>
  <si>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</si>
  <si>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</si>
  <si>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</si>
  <si>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</si>
  <si>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</si>
  <si>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</si>
  <si>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</si>
  <si>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</si>
  <si>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</si>
  <si>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</si>
  <si>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</si>
  <si>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</si>
  <si>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</si>
  <si>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</si>
  <si>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</si>
  <si>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</si>
  <si>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</si>
  <si>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</si>
  <si>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</si>
  <si>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</si>
  <si>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</si>
  <si>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</si>
  <si>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</si>
  <si>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</si>
  <si>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</si>
  <si>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</si>
  <si>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</si>
  <si>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</si>
  <si>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</si>
  <si>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</si>
  <si>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</si>
  <si>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</si>
  <si>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</si>
  <si>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</si>
  <si>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</si>
  <si>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</si>
  <si>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</si>
  <si>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</si>
  <si>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</si>
  <si>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</si>
  <si>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</si>
  <si>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</si>
  <si>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</si>
  <si>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</si>
  <si>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</si>
  <si>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</si>
  <si>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</si>
  <si>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</si>
  <si>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</si>
  <si>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</si>
  <si>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</si>
  <si>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</si>
  <si>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</si>
  <si>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</si>
  <si>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</si>
  <si>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</si>
  <si>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</si>
  <si>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</si>
  <si>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</si>
  <si>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</si>
  <si>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</si>
  <si>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</si>
  <si>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</si>
  <si>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</si>
  <si>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</si>
  <si>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</si>
  <si>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</si>
  <si>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</si>
  <si>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</si>
  <si>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</si>
  <si>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</si>
  <si>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</si>
  <si>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</si>
  <si>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</si>
  <si>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</si>
  <si>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</si>
  <si>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</si>
  <si>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</si>
  <si>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</si>
  <si>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</si>
  <si>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</si>
  <si>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</si>
  <si>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</si>
  <si>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</si>
  <si>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</si>
  <si>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</si>
  <si>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</si>
  <si>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</si>
  <si>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</si>
  <si>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</si>
  <si>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</si>
  <si>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</si>
  <si>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</si>
  <si>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</si>
  <si>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</si>
  <si>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</si>
  <si>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</si>
  <si>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</si>
  <si>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</si>
  <si>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</si>
  <si>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</si>
  <si>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</si>
  <si>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</si>
  <si>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</si>
  <si>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</si>
  <si>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</si>
  <si>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</si>
  <si>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</si>
  <si>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</si>
  <si>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</si>
  <si>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</si>
  <si>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</si>
  <si>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</si>
  <si>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</si>
  <si>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</si>
  <si>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</si>
  <si>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</si>
  <si>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</si>
  <si>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</si>
  <si>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</si>
  <si>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</si>
  <si>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</si>
  <si>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</si>
  <si>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</si>
  <si>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</si>
  <si>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</si>
  <si>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</si>
  <si>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</si>
  <si>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</si>
  <si>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</si>
  <si>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</si>
  <si>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</si>
  <si>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</si>
  <si>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</si>
  <si>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</si>
  <si>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</si>
  <si>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</si>
  <si>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</si>
  <si>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</si>
  <si>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</si>
  <si>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</si>
  <si>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</si>
  <si>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</si>
  <si>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</si>
  <si>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</si>
  <si>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</si>
  <si>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</si>
  <si>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</si>
  <si>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</si>
  <si>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</si>
  <si>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</si>
  <si>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</si>
  <si>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</si>
  <si>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</si>
  <si>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</si>
  <si>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</si>
  <si>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</si>
  <si>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</si>
  <si>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</si>
  <si>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</si>
  <si>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</si>
  <si>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</si>
  <si>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</si>
  <si>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</si>
  <si>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</si>
  <si>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</si>
  <si>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</si>
  <si>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</si>
  <si>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</si>
  <si>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</si>
  <si>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</si>
  <si>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</si>
  <si>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</si>
  <si>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</si>
  <si>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</si>
  <si>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</si>
  <si>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</si>
  <si>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</si>
  <si>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</si>
  <si>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</si>
  <si>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</si>
  <si>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</si>
  <si>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</si>
  <si>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</si>
  <si>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</si>
  <si>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</si>
  <si>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</si>
  <si>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</si>
  <si>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</si>
  <si>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</si>
  <si>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</si>
  <si>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</si>
  <si>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</si>
  <si>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</si>
  <si>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</si>
  <si>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</si>
  <si>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</si>
  <si>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</si>
  <si>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</si>
  <si>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</si>
  <si>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</si>
  <si>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</si>
  <si>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</si>
  <si>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</si>
  <si>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</si>
  <si>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</si>
  <si>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</si>
  <si>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</si>
  <si>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</si>
  <si>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</si>
  <si>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</si>
  <si>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</si>
  <si>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</si>
  <si>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</si>
  <si>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</si>
  <si>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</si>
  <si>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</si>
  <si>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</si>
  <si>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</si>
  <si>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</si>
  <si>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</si>
  <si>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</si>
  <si>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</si>
  <si>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</si>
  <si>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</si>
  <si>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</si>
  <si>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</si>
  <si>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</si>
  <si>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</si>
  <si>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</si>
  <si>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</si>
  <si>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</si>
  <si>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</si>
  <si>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</si>
  <si>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</si>
  <si>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</si>
  <si>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</si>
  <si>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</si>
  <si>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</si>
  <si>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</si>
  <si>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</si>
  <si>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</si>
  <si>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</si>
  <si>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</si>
  <si>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</si>
  <si>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</si>
  <si>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</si>
  <si>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</si>
  <si>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</si>
  <si>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</si>
  <si>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</si>
  <si>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</si>
  <si>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</si>
  <si>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</si>
  <si>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</si>
  <si>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</si>
  <si>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</si>
  <si>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</si>
  <si>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</si>
  <si>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</si>
  <si>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</si>
  <si>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</si>
  <si>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</si>
  <si>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</si>
  <si>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</si>
  <si>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</si>
  <si>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</si>
  <si>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</si>
  <si>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</si>
  <si>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</si>
  <si>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</si>
  <si>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</si>
  <si>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</si>
  <si>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</si>
  <si>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</si>
  <si>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</si>
  <si>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</si>
  <si>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</si>
  <si>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</si>
  <si>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</si>
  <si>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</si>
  <si>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</si>
  <si>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</si>
  <si>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</si>
  <si>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</si>
  <si>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</si>
  <si>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</si>
  <si>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</si>
  <si>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</si>
  <si>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</si>
  <si>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</si>
  <si>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</si>
  <si>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</si>
  <si>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</si>
  <si>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</si>
  <si>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</si>
  <si>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</si>
  <si>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</si>
  <si>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</si>
  <si>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</si>
  <si>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</si>
  <si>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</si>
  <si>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</si>
  <si>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</si>
  <si>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</si>
  <si>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</si>
  <si>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</si>
  <si>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</si>
  <si>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</si>
  <si>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</si>
  <si>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</si>
  <si>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</si>
  <si>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</si>
  <si>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</si>
  <si>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</si>
  <si>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</si>
  <si>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</si>
  <si>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</si>
  <si>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</si>
  <si>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</si>
  <si>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</si>
  <si>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</si>
  <si>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</si>
  <si>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</si>
  <si>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</si>
  <si>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</si>
  <si>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</si>
  <si>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</si>
  <si>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</si>
  <si>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</si>
  <si>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</si>
  <si>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</si>
  <si>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</si>
  <si>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</si>
  <si>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</si>
  <si>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</si>
  <si>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</si>
  <si>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</si>
  <si>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</si>
  <si>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</si>
  <si>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</si>
  <si>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</si>
  <si>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</si>
  <si>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</si>
  <si>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</si>
  <si>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</si>
  <si>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</si>
  <si>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</si>
  <si>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</si>
  <si>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</si>
  <si>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</si>
  <si>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</si>
  <si>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</si>
  <si>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</si>
  <si>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</si>
  <si>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</si>
  <si>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</si>
  <si>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</si>
  <si>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</si>
  <si>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</si>
  <si>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</si>
  <si>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</si>
  <si>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</si>
  <si>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</si>
  <si>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</si>
  <si>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</si>
  <si>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</si>
  <si>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</si>
  <si>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</si>
  <si>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</si>
  <si>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</si>
  <si>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</si>
  <si>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</si>
  <si>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</si>
  <si>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</si>
  <si>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</si>
  <si>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</si>
  <si>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</si>
  <si>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</si>
  <si>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</si>
  <si>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</si>
  <si>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</si>
  <si>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</si>
  <si>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</si>
  <si>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</si>
  <si>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</si>
  <si>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</si>
  <si>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</si>
  <si>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</si>
  <si>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</si>
  <si>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</si>
  <si>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</si>
  <si>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</si>
  <si>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</si>
  <si>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</si>
  <si>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</si>
  <si>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</si>
  <si>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</si>
  <si>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</si>
  <si>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</si>
  <si>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</si>
  <si>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</si>
  <si>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</si>
  <si>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</si>
  <si>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</si>
  <si>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</si>
  <si>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</si>
  <si>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</si>
  <si>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</si>
  <si>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</si>
  <si>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</si>
  <si>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</si>
  <si>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</si>
  <si>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</si>
  <si>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</si>
  <si>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</si>
  <si>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</si>
  <si>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</si>
  <si>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</si>
  <si>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</si>
  <si>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</si>
  <si>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</si>
  <si>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</si>
  <si>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</si>
  <si>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</si>
  <si>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</si>
  <si>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</si>
  <si>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</si>
  <si>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</si>
  <si>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</si>
  <si>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</si>
  <si>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</si>
  <si>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</si>
  <si>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</si>
  <si>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</si>
  <si>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</si>
  <si>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</si>
  <si>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</si>
  <si>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</si>
  <si>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</si>
  <si>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</si>
  <si>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</si>
  <si>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</si>
  <si>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</si>
  <si>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</si>
  <si>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</si>
  <si>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</si>
  <si>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</si>
  <si>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</si>
  <si>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</si>
  <si>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</si>
  <si>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</si>
  <si>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</si>
  <si>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</si>
  <si>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</si>
  <si>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</si>
  <si>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</si>
  <si>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</si>
  <si>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</si>
  <si>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</si>
  <si>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</si>
  <si>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</si>
  <si>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</si>
  <si>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</si>
  <si>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</si>
  <si>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</si>
  <si>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</si>
  <si>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</si>
  <si>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</si>
  <si>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</si>
  <si>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</si>
  <si>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</si>
  <si>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</si>
  <si>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</si>
  <si>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</si>
  <si>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</si>
  <si>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</si>
  <si>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</si>
  <si>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</si>
  <si>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</si>
  <si>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</si>
  <si>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</si>
  <si>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</si>
  <si>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</si>
  <si>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</si>
  <si>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</si>
  <si>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</si>
  <si>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</si>
  <si>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</si>
  <si>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</si>
  <si>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</si>
  <si>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</si>
  <si>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</si>
  <si>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</si>
  <si>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</si>
  <si>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</si>
  <si>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</si>
  <si>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</si>
  <si>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</si>
  <si>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</si>
  <si>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</si>
  <si>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</si>
  <si>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</si>
  <si>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</si>
  <si>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</si>
  <si>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</si>
  <si>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</si>
  <si>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</si>
  <si>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</si>
  <si>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</si>
  <si>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</si>
  <si>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</si>
  <si>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</si>
  <si>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</si>
  <si>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</si>
  <si>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</si>
  <si>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</si>
  <si>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</si>
  <si>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</si>
  <si>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</si>
  <si>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</si>
  <si>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</si>
  <si>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</si>
  <si>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</si>
  <si>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</si>
  <si>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</si>
  <si>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</si>
  <si>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</si>
  <si>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</si>
  <si>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</si>
  <si>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</si>
  <si>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</si>
  <si>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</si>
  <si>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</si>
  <si>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</si>
  <si>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</si>
  <si>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</si>
  <si>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</si>
  <si>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</si>
  <si>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</si>
  <si>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</si>
  <si>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</si>
  <si>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</si>
  <si>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</si>
  <si>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</si>
  <si>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</si>
  <si>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</si>
  <si>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</si>
  <si>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</si>
  <si>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</si>
  <si>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</si>
  <si>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</si>
  <si>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</si>
  <si>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</si>
  <si>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</si>
  <si>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</si>
  <si>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</si>
  <si>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</si>
  <si>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</si>
  <si>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</si>
  <si>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</si>
  <si>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</si>
  <si>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</si>
  <si>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</si>
  <si>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</si>
  <si>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</si>
  <si>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</si>
  <si>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</si>
  <si>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</si>
  <si>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</si>
  <si>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</si>
  <si>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</si>
  <si>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</si>
  <si>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</si>
  <si>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</si>
  <si>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</si>
  <si>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</si>
  <si>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</si>
  <si>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</si>
  <si>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</si>
  <si>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</si>
  <si>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</si>
  <si>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</si>
  <si>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</si>
  <si>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</si>
  <si>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</si>
  <si>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</si>
  <si>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</si>
  <si>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</si>
  <si>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</si>
  <si>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</si>
  <si>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</si>
  <si>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</si>
  <si>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</si>
  <si>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</si>
  <si>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</si>
  <si>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</si>
  <si>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</si>
  <si>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</si>
  <si>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</si>
  <si>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</si>
  <si>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</si>
  <si>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</si>
  <si>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</si>
  <si>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</si>
  <si>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</si>
  <si>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</si>
  <si>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</si>
  <si>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</si>
  <si>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</si>
  <si>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</si>
  <si>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</si>
  <si>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</si>
  <si>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</si>
  <si>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</si>
  <si>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</si>
  <si>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</si>
  <si>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</si>
  <si>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</si>
  <si>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</si>
  <si>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</si>
  <si>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</si>
  <si>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</si>
  <si>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</si>
  <si>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</si>
  <si>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</si>
  <si>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</si>
  <si>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</si>
  <si>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</si>
  <si>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</si>
  <si>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</si>
  <si>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</si>
  <si>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</si>
  <si>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</si>
  <si>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</si>
  <si>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</si>
  <si>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</si>
  <si>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</si>
  <si>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</si>
  <si>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</si>
  <si>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</si>
  <si>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</si>
  <si>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</si>
  <si>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</si>
  <si>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</si>
  <si>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</si>
  <si>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</si>
  <si>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</si>
  <si>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</si>
  <si>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</si>
  <si>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</si>
  <si>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</si>
  <si>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</si>
  <si>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</si>
  <si>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</si>
  <si>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</si>
  <si>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</si>
  <si>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</si>
  <si>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</si>
  <si>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</si>
  <si>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</si>
  <si>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</si>
  <si>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</si>
  <si>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</si>
  <si>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</si>
  <si>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</si>
  <si>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</si>
  <si>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</si>
  <si>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</si>
  <si>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</si>
  <si>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</si>
  <si>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</si>
  <si>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</si>
  <si>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</si>
  <si>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</si>
  <si>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</si>
  <si>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</si>
  <si>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</si>
  <si>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</si>
  <si>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</si>
  <si>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</si>
  <si>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</si>
  <si>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</si>
  <si>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</si>
  <si>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</si>
  <si>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</si>
  <si>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</si>
  <si>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</si>
  <si>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</si>
  <si>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</si>
  <si>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</si>
  <si>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</si>
  <si>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</si>
  <si>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</si>
  <si>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</si>
  <si>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</si>
  <si>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</si>
  <si>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</si>
  <si>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</si>
  <si>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</si>
  <si>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</si>
  <si>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</si>
  <si>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</si>
  <si>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</si>
  <si>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</si>
  <si>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</si>
  <si>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</si>
  <si>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</si>
  <si>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</si>
  <si>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</si>
  <si>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</si>
  <si>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</si>
  <si>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</si>
  <si>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</si>
  <si>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</si>
  <si>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</si>
  <si>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</si>
  <si>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</si>
  <si>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</si>
  <si>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</si>
  <si>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</si>
  <si>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</si>
  <si>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</si>
  <si>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</si>
  <si>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</si>
  <si>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</si>
  <si>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</si>
  <si>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</si>
  <si>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</si>
  <si>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</si>
  <si>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</si>
  <si>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</si>
  <si>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</si>
  <si>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</si>
  <si>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</si>
  <si>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</si>
  <si>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</si>
  <si>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</si>
  <si>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</si>
  <si>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</si>
  <si>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</si>
  <si>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</si>
  <si>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</si>
  <si>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</si>
  <si>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</si>
  <si>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</si>
  <si>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</si>
  <si>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</si>
  <si>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</si>
  <si>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</si>
  <si>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</si>
  <si>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</si>
  <si>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</si>
  <si>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</si>
  <si>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</si>
  <si>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</si>
  <si>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</si>
  <si>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</si>
  <si>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</si>
  <si>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</si>
  <si>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</si>
  <si>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</si>
  <si>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</si>
  <si>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</si>
  <si>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</si>
  <si>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</si>
  <si>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</si>
  <si>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</si>
  <si>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</si>
  <si>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</si>
  <si>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</si>
  <si>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</si>
  <si>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</si>
  <si>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</si>
  <si>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</si>
  <si>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</si>
  <si>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</si>
  <si>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</si>
  <si>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</si>
  <si>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</si>
  <si>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</si>
  <si>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</si>
  <si>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</si>
  <si>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</si>
  <si>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</si>
  <si>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</si>
  <si>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</si>
  <si>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</si>
  <si>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</si>
  <si>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</si>
  <si>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</si>
  <si>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</si>
  <si>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</si>
  <si>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</si>
  <si>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</si>
  <si>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</si>
  <si>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</si>
  <si>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</si>
  <si>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</si>
  <si>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</si>
  <si>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</si>
  <si>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</si>
  <si>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</si>
  <si>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</si>
  <si>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</si>
  <si>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</si>
  <si>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</si>
  <si>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</si>
  <si>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</si>
  <si>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</si>
  <si>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</si>
  <si>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</si>
  <si>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</si>
  <si>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</si>
  <si>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</si>
  <si>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</si>
  <si>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</si>
  <si>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</si>
  <si>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</si>
  <si>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</si>
  <si>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</si>
  <si>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</si>
  <si>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</si>
  <si>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</si>
  <si>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</si>
  <si>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</si>
  <si>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</si>
  <si>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</si>
  <si>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</si>
  <si>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</si>
  <si>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</si>
  <si>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</si>
  <si>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</si>
  <si>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</si>
  <si>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</si>
  <si>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</si>
  <si>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</si>
  <si>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</si>
  <si>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</si>
  <si>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</si>
  <si>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</si>
  <si>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</si>
  <si>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</si>
  <si>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</si>
  <si>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</si>
  <si>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</si>
  <si>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</si>
  <si>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</si>
  <si>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</si>
  <si>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</si>
  <si>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</si>
  <si>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</si>
  <si>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</si>
  <si>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</si>
  <si>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</si>
  <si>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</si>
  <si>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</si>
  <si>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</si>
  <si>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</si>
  <si>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</si>
  <si>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</si>
  <si>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</si>
  <si>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</si>
  <si>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</si>
  <si>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</si>
  <si>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</si>
  <si>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</si>
  <si>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</si>
  <si>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</si>
  <si>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</si>
  <si>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</si>
  <si>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</si>
  <si>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</si>
  <si>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</si>
  <si>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</si>
  <si>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</si>
  <si>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</si>
  <si>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</si>
  <si>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</si>
  <si>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</si>
  <si>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</si>
  <si>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</si>
  <si>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</si>
  <si>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</si>
  <si>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</si>
  <si>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</si>
  <si>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</si>
  <si>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</si>
  <si>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</si>
  <si>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</si>
  <si>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</si>
  <si>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</si>
  <si>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</si>
  <si>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</si>
  <si>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</si>
  <si>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</si>
  <si>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</si>
  <si>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</si>
  <si>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</si>
  <si>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</si>
  <si>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</si>
  <si>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</si>
  <si>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</si>
  <si>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</si>
  <si>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</si>
  <si>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</si>
  <si>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</si>
  <si>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</si>
  <si>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</si>
  <si>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</si>
  <si>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</si>
  <si>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</si>
  <si>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</si>
  <si>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</si>
  <si>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</si>
  <si>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</si>
  <si>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</si>
  <si>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</si>
  <si>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</si>
  <si>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</si>
  <si>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</si>
  <si>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</si>
  <si>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</si>
  <si>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</si>
  <si>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</si>
  <si>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</si>
  <si>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</si>
  <si>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</si>
  <si>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</si>
  <si>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</si>
  <si>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</si>
  <si>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</si>
  <si>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</si>
  <si>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</si>
  <si>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</si>
  <si>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</si>
  <si>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</si>
  <si>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</si>
  <si>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</si>
  <si>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</si>
  <si>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</si>
  <si>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</si>
  <si>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</si>
  <si>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</si>
  <si>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</si>
  <si>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</si>
  <si>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</si>
  <si>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</si>
  <si>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</si>
  <si>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</si>
  <si>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</si>
  <si>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</si>
  <si>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</si>
  <si>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</si>
  <si>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</si>
  <si>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</si>
  <si>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</si>
  <si>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</si>
  <si>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</si>
  <si>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</si>
  <si>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</si>
  <si>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</si>
  <si>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</si>
  <si>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</si>
  <si>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</si>
  <si>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</si>
  <si>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</si>
  <si>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</si>
  <si>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</si>
  <si>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</si>
  <si>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</si>
  <si>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</si>
  <si>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</si>
  <si>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</si>
  <si>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</si>
  <si>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</si>
  <si>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</si>
  <si>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</si>
  <si>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</si>
  <si>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</si>
  <si>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</si>
  <si>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</si>
  <si>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</si>
  <si>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</si>
  <si>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</si>
  <si>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</si>
  <si>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</si>
  <si>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</si>
  <si>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</si>
  <si>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</si>
  <si>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</si>
  <si>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</si>
  <si>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</si>
  <si>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</si>
  <si>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</si>
  <si>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</si>
  <si>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</si>
  <si>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</si>
  <si>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</si>
  <si>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</si>
  <si>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</si>
  <si>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</si>
  <si>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</si>
  <si>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</si>
  <si>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</si>
  <si>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</si>
  <si>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</si>
  <si>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</si>
  <si>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</si>
  <si>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</si>
  <si>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</si>
  <si>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</si>
  <si>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</si>
  <si>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</si>
  <si>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</si>
  <si>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</si>
  <si>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</si>
  <si>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</si>
  <si>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</si>
  <si>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</si>
  <si>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</si>
  <si>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</si>
  <si>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</si>
  <si>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</si>
  <si>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</si>
  <si>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</si>
  <si>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</si>
  <si>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</si>
  <si>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</si>
  <si>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</si>
  <si>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</si>
  <si>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</si>
  <si>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</si>
  <si>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</si>
  <si>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</si>
  <si>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</si>
  <si>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</si>
  <si>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</si>
  <si>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</si>
  <si>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</si>
  <si>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</si>
  <si>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</si>
  <si>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</si>
  <si>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</si>
  <si>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</si>
  <si>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</si>
  <si>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</si>
  <si>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</si>
  <si>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</si>
  <si>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</si>
  <si>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</si>
  <si>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</si>
  <si>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</si>
  <si>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</si>
  <si>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</si>
  <si>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</si>
  <si>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</si>
  <si>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</si>
  <si>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</si>
  <si>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</si>
  <si>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</si>
  <si>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</si>
  <si>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</si>
  <si>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</si>
  <si>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</si>
  <si>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</si>
  <si>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</si>
  <si>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</si>
  <si>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</si>
  <si>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</si>
  <si>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</si>
  <si>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</si>
  <si>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</si>
  <si>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</si>
  <si>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</si>
  <si>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</si>
  <si>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</si>
  <si>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</si>
  <si>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</si>
  <si>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</si>
  <si>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</si>
  <si>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</si>
  <si>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</si>
  <si>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</si>
  <si>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</si>
  <si>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</si>
  <si>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</si>
  <si>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</si>
  <si>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</si>
  <si>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</si>
  <si>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</si>
  <si>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</si>
  <si>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</si>
  <si>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</si>
  <si>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</si>
  <si>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</si>
  <si>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</si>
  <si>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</si>
  <si>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</si>
  <si>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</si>
  <si>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</si>
  <si>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</si>
  <si>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</si>
  <si>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</si>
  <si>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</si>
  <si>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</si>
  <si>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</si>
  <si>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</si>
  <si>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</si>
  <si>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</si>
  <si>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</si>
  <si>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</si>
  <si>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</si>
  <si>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</si>
  <si>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</si>
  <si>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</si>
  <si>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</si>
  <si>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</si>
  <si>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</si>
  <si>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</si>
  <si>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</si>
  <si>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</si>
  <si>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</si>
  <si>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</si>
  <si>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</si>
  <si>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</si>
  <si>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</si>
  <si>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</si>
  <si>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</si>
  <si>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</si>
  <si>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</si>
  <si>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</si>
  <si>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</si>
  <si>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</si>
  <si>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</si>
  <si>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</si>
  <si>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</si>
  <si>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</si>
  <si>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</si>
  <si>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</si>
  <si>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</si>
  <si>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</si>
  <si>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</si>
  <si>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</si>
  <si>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</si>
  <si>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</si>
  <si>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</si>
  <si>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</si>
  <si>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</si>
  <si>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</si>
  <si>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</si>
  <si>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</si>
  <si>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</si>
  <si>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</si>
  <si>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</si>
  <si>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</si>
  <si>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</si>
  <si>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</si>
  <si>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</si>
  <si>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</si>
  <si>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</si>
  <si>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</si>
  <si>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</si>
  <si>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</si>
  <si>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</si>
  <si>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</si>
  <si>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</si>
  <si>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</si>
  <si>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</si>
  <si>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</si>
  <si>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</si>
  <si>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</si>
  <si>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</si>
  <si>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</si>
  <si>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</si>
  <si>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</si>
  <si>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</si>
  <si>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</si>
  <si>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</si>
  <si>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</si>
  <si>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</si>
  <si>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</si>
  <si>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</si>
  <si>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</si>
  <si>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</si>
  <si>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</si>
  <si>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</si>
  <si>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</si>
  <si>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</si>
  <si>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</si>
  <si>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</si>
  <si>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</si>
  <si>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</si>
  <si>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</si>
  <si>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</si>
  <si>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</si>
  <si>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</si>
  <si>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</si>
  <si>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</si>
  <si>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</si>
  <si>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</si>
  <si>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</si>
  <si>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</si>
  <si>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</si>
  <si>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</si>
  <si>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</si>
  <si>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</si>
  <si>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</si>
  <si>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</si>
  <si>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</si>
  <si>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</si>
  <si>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</si>
  <si>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</si>
  <si>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</si>
  <si>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</si>
  <si>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</si>
  <si>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</si>
  <si>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</si>
  <si>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</si>
  <si>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</si>
  <si>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</si>
  <si>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</si>
  <si>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</si>
  <si>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</si>
  <si>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</si>
  <si>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</si>
  <si>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</si>
  <si>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</si>
  <si>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</si>
  <si>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</si>
  <si>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</si>
  <si>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</si>
  <si>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</si>
  <si>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</si>
  <si>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</si>
  <si>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</si>
  <si>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</si>
  <si>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</si>
  <si>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</si>
  <si>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</si>
  <si>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</si>
  <si>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</si>
  <si>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</si>
  <si>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</si>
  <si>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</si>
  <si>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</si>
  <si>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</si>
  <si>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</si>
  <si>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</si>
  <si>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</si>
  <si>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</si>
  <si>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</si>
  <si>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</si>
  <si>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</si>
  <si>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</si>
  <si>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</si>
  <si>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</si>
  <si>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</si>
  <si>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</si>
  <si>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</si>
  <si>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</si>
  <si>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</si>
  <si>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</si>
  <si>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</si>
  <si>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</si>
  <si>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</si>
  <si>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</si>
  <si>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</si>
  <si>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</si>
  <si>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</si>
  <si>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</si>
  <si>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</si>
  <si>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</si>
  <si>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</si>
  <si>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</si>
  <si>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</si>
  <si>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</si>
  <si>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</si>
  <si>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</si>
  <si>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</si>
  <si>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</si>
  <si>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</si>
  <si>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</si>
  <si>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</si>
  <si>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</si>
  <si>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</si>
  <si>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</si>
  <si>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</si>
  <si>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</si>
  <si>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</si>
  <si>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</si>
  <si>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</si>
  <si>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</si>
  <si>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</si>
  <si>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</si>
  <si>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</si>
  <si>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</si>
  <si>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</si>
  <si>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</si>
  <si>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</si>
  <si>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</si>
  <si>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</si>
  <si>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</si>
  <si>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</si>
  <si>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</si>
  <si>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</si>
  <si>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</si>
  <si>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</si>
  <si>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</si>
  <si>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</si>
  <si>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</si>
  <si>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</si>
  <si>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</si>
  <si>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</si>
  <si>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</si>
  <si>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</si>
  <si>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</si>
  <si>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</si>
  <si>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</si>
  <si>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</si>
  <si>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</si>
  <si>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</si>
  <si>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</si>
  <si>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</si>
  <si>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</si>
  <si>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</si>
  <si>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</si>
  <si>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</si>
  <si>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</si>
  <si>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</si>
  <si>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</si>
  <si>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</si>
  <si>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</si>
  <si>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</si>
  <si>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</si>
  <si>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</si>
  <si>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</si>
  <si>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</si>
  <si>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</si>
  <si>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</si>
  <si>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</si>
  <si>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</si>
  <si>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</si>
  <si>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</si>
  <si>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</si>
  <si>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</si>
  <si>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</si>
  <si>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</si>
  <si>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</si>
  <si>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</si>
  <si>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</si>
  <si>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</si>
  <si>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</si>
  <si>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</si>
  <si>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</si>
  <si>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</si>
  <si>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</si>
  <si>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</si>
  <si>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</si>
  <si>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</si>
  <si>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</si>
  <si>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</si>
  <si>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</si>
  <si>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</si>
  <si>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</si>
  <si>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</si>
  <si>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</si>
  <si>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</si>
  <si>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</si>
  <si>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</si>
  <si>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</si>
  <si>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</si>
  <si>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</si>
  <si>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</si>
  <si>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</si>
  <si>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</si>
  <si>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</si>
  <si>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</si>
  <si>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</si>
  <si>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</si>
  <si>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</si>
  <si>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</si>
  <si>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</si>
  <si>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</si>
  <si>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</si>
  <si>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</si>
  <si>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</si>
  <si>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</si>
  <si>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</si>
  <si>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</si>
  <si>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</si>
  <si>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</si>
  <si>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</si>
  <si>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</si>
  <si>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</si>
  <si>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</si>
  <si>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</si>
  <si>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</si>
  <si>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</si>
  <si>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</si>
  <si>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</si>
  <si>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</si>
  <si>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</si>
  <si>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</si>
  <si>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</si>
  <si>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</si>
  <si>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</si>
  <si>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</si>
  <si>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</si>
  <si>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</si>
  <si>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</si>
  <si>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</si>
  <si>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</si>
  <si>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</si>
  <si>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</si>
  <si>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</si>
  <si>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</si>
  <si>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</si>
  <si>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</si>
  <si>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</si>
  <si>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</si>
  <si>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</si>
  <si>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</si>
  <si>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</si>
  <si>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</si>
  <si>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</si>
  <si>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</si>
  <si>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</si>
  <si>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</si>
  <si>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</si>
  <si>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</si>
  <si>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</si>
  <si>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</si>
  <si>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</si>
  <si>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</si>
  <si>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</si>
  <si>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</si>
  <si>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</si>
  <si>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</si>
  <si>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</si>
  <si>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</si>
  <si>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</si>
  <si>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</si>
  <si>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</si>
  <si>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</si>
  <si>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</si>
  <si>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</si>
  <si>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</si>
  <si>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</si>
  <si>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</si>
  <si>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</si>
  <si>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</si>
  <si>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</si>
  <si>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</si>
  <si>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</si>
  <si>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</si>
  <si>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</si>
  <si>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</si>
  <si>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</si>
  <si>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</si>
  <si>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</si>
  <si>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</si>
  <si>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</si>
  <si>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</si>
  <si>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</si>
  <si>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</si>
  <si>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</si>
  <si>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</si>
  <si>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</si>
  <si>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</si>
  <si>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</si>
  <si>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</si>
  <si>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</si>
  <si>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</si>
  <si>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</si>
  <si>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</si>
  <si>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</si>
  <si>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</si>
  <si>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</si>
  <si>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</si>
  <si>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</si>
  <si>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</si>
  <si>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</si>
  <si>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</si>
  <si>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</si>
  <si>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</si>
  <si>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</si>
  <si>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</si>
  <si>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</si>
  <si>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</si>
  <si>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</si>
  <si>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</si>
  <si>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</si>
  <si>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</si>
  <si>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</si>
  <si>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</si>
  <si>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</si>
  <si>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</si>
  <si>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</si>
  <si>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</si>
  <si>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</si>
  <si>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</si>
  <si>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</si>
  <si>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</si>
  <si>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</si>
  <si>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</si>
  <si>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</si>
  <si>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</si>
  <si>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</si>
  <si>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</si>
  <si>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</si>
  <si>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</si>
  <si>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</si>
  <si>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</si>
  <si>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</si>
  <si>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</si>
  <si>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</si>
  <si>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</si>
  <si>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</si>
  <si>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</si>
  <si>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</si>
  <si>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</si>
  <si>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</si>
  <si>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</si>
  <si>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</si>
  <si>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</si>
  <si>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</si>
  <si>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</si>
  <si>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</si>
  <si>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</si>
  <si>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</si>
  <si>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</si>
  <si>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</si>
  <si>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</si>
  <si>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</si>
  <si>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</si>
  <si>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</si>
  <si>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</si>
  <si>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</si>
  <si>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</si>
  <si>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</si>
  <si>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</si>
  <si>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</si>
  <si>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</si>
  <si>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</si>
  <si>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</si>
  <si>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</si>
  <si>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</si>
  <si>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</si>
  <si>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</si>
  <si>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</si>
  <si>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</si>
  <si>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</si>
  <si>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</si>
  <si>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</si>
  <si>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</si>
  <si>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</si>
  <si>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</si>
  <si>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</si>
  <si>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</si>
  <si>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</si>
  <si>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</si>
  <si>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</si>
  <si>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</si>
  <si>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</si>
  <si>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</si>
  <si>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</si>
  <si>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</si>
  <si>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</si>
  <si>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</si>
  <si>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</si>
  <si>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</si>
  <si>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</si>
  <si>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</si>
  <si>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</si>
  <si>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</si>
  <si>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</si>
  <si>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</si>
  <si>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</si>
  <si>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</si>
  <si>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</si>
  <si>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</si>
  <si>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</si>
  <si>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</si>
  <si>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</si>
  <si>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</si>
  <si>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</si>
  <si>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</si>
  <si>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</si>
  <si>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</si>
  <si>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</si>
  <si>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</si>
  <si>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</si>
  <si>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</si>
  <si>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</si>
  <si>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</si>
  <si>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</si>
  <si>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</si>
  <si>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</si>
  <si>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</si>
  <si>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</si>
  <si>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</si>
  <si>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</si>
  <si>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</si>
  <si>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</si>
  <si>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</si>
  <si>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</si>
  <si>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</si>
  <si>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</si>
  <si>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</si>
  <si>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</si>
  <si>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</si>
  <si>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</si>
  <si>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</si>
  <si>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</si>
  <si>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</si>
  <si>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</si>
  <si>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</si>
  <si>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</si>
  <si>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</si>
  <si>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</si>
  <si>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</si>
  <si>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</si>
  <si>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</si>
  <si>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</si>
  <si>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</si>
  <si>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</si>
  <si>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</si>
  <si>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</si>
  <si>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</si>
  <si>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</si>
  <si>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</si>
  <si>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</si>
  <si>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</si>
  <si>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</si>
  <si>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</si>
  <si>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</si>
  <si>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</si>
  <si>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</si>
  <si>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</si>
  <si>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</si>
  <si>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</si>
  <si>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</si>
  <si>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</si>
  <si>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</si>
  <si>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</si>
  <si>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</si>
  <si>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</si>
  <si>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</si>
  <si>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</si>
  <si>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</si>
  <si>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</si>
  <si>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</si>
  <si>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</si>
  <si>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</si>
  <si>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</si>
  <si>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</si>
  <si>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</si>
  <si>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</si>
  <si>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</si>
  <si>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</si>
  <si>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</si>
  <si>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</si>
  <si>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</si>
  <si>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</si>
  <si>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</si>
  <si>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</si>
  <si>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</si>
  <si>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</si>
  <si>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</si>
  <si>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</si>
  <si>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</si>
  <si>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</si>
  <si>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</si>
  <si>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</si>
  <si>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</si>
  <si>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</si>
  <si>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</si>
  <si>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</si>
  <si>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</si>
  <si>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</si>
  <si>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</si>
  <si>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</si>
  <si>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</si>
  <si>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</si>
  <si>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</si>
  <si>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</si>
  <si>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</si>
  <si>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</si>
  <si>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</si>
  <si>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</si>
  <si>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</si>
  <si>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</si>
  <si>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</si>
  <si>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</si>
  <si>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</si>
  <si>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</si>
  <si>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</si>
  <si>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</si>
  <si>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</si>
  <si>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</si>
  <si>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</si>
  <si>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</si>
  <si>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</si>
  <si>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</si>
  <si>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</si>
  <si>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</si>
  <si>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</si>
  <si>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</si>
  <si>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</si>
  <si>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</si>
  <si>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</si>
  <si>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</si>
  <si>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</si>
  <si>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</si>
  <si>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</si>
  <si>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</si>
  <si>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</si>
  <si>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</si>
  <si>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</si>
  <si>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</si>
  <si>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</si>
  <si>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</si>
  <si>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</si>
  <si>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</si>
  <si>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</si>
  <si>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</si>
  <si>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</si>
  <si>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</si>
  <si>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</si>
  <si>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</si>
  <si>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</si>
  <si>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</si>
  <si>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</si>
  <si>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</si>
  <si>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</si>
  <si>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</si>
  <si>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</si>
  <si>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</si>
  <si>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</si>
  <si>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</si>
  <si>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</si>
  <si>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</si>
  <si>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</si>
  <si>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</si>
  <si>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</si>
  <si>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</si>
  <si>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</si>
  <si>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</si>
  <si>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</si>
  <si>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</si>
  <si>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</si>
  <si>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</si>
  <si>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</si>
  <si>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</si>
  <si>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</si>
  <si>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</si>
  <si>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</si>
  <si>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</si>
  <si>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</si>
  <si>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</si>
  <si>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</si>
  <si>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</si>
  <si>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</si>
  <si>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</si>
  <si>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</si>
  <si>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</si>
  <si>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</si>
  <si>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</si>
  <si>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</si>
  <si>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</si>
  <si>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</si>
  <si>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</si>
  <si>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</si>
  <si>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</si>
  <si>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</si>
  <si>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</si>
  <si>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</si>
  <si>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</si>
  <si>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</si>
  <si>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</si>
  <si>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</si>
  <si>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</si>
  <si>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</si>
  <si>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</si>
  <si>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</si>
  <si>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</si>
  <si>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</si>
  <si>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</si>
  <si>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</si>
  <si>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</si>
  <si>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</si>
  <si>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</si>
  <si>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</si>
  <si>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</si>
  <si>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</si>
  <si>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</si>
  <si>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</si>
  <si>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</si>
  <si>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</si>
  <si>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</si>
  <si>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</si>
  <si>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</si>
  <si>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</si>
  <si>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</si>
  <si>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</si>
  <si>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</si>
  <si>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</si>
  <si>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</si>
  <si>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</si>
  <si>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</si>
  <si>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</si>
  <si>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</si>
  <si>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</si>
  <si>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</si>
  <si>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</si>
  <si>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</si>
  <si>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</si>
  <si>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</si>
  <si>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</si>
  <si>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</si>
  <si>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</si>
  <si>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</si>
  <si>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</si>
  <si>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</si>
  <si>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</si>
  <si>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</si>
  <si>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</si>
  <si>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</si>
  <si>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</si>
  <si>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</si>
  <si>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</si>
  <si>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</si>
  <si>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</si>
  <si>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</si>
  <si>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</si>
  <si>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</si>
  <si>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</si>
  <si>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</si>
  <si>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</si>
  <si>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</si>
  <si>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</si>
  <si>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</si>
  <si>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</si>
  <si>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</si>
  <si>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</si>
  <si>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</si>
  <si>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</si>
  <si>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</si>
  <si>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</si>
  <si>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</si>
  <si>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</si>
  <si>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</si>
  <si>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</si>
  <si>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</si>
  <si>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</si>
  <si>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</si>
  <si>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</si>
  <si>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</si>
  <si>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</si>
  <si>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</si>
  <si>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</si>
  <si>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</si>
  <si>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</si>
  <si>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</si>
  <si>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</si>
  <si>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</si>
  <si>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</si>
  <si>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</si>
  <si>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</si>
  <si>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</si>
  <si>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</si>
  <si>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</si>
  <si>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</si>
  <si>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</si>
  <si>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</si>
  <si>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</si>
  <si>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</si>
  <si>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</si>
  <si>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</si>
  <si>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</si>
  <si>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</si>
  <si>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</si>
  <si>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</si>
  <si>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</si>
  <si>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</si>
  <si>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</si>
  <si>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</si>
  <si>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</si>
  <si>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</si>
  <si>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</si>
  <si>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</si>
  <si>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</si>
  <si>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</si>
  <si>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</si>
  <si>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</si>
  <si>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</si>
  <si>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</si>
  <si>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</si>
  <si>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</si>
  <si>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</si>
  <si>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</si>
  <si>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</si>
  <si>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</si>
  <si>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</si>
  <si>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</si>
  <si>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</si>
  <si>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</si>
  <si>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</si>
  <si>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</si>
  <si>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</si>
  <si>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</si>
  <si>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</si>
  <si>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</si>
  <si>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</si>
  <si>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</si>
  <si>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</si>
  <si>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</si>
  <si>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</si>
  <si>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</si>
  <si>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</si>
  <si>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</si>
  <si>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</si>
  <si>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</si>
  <si>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</si>
  <si>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</si>
  <si>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</si>
  <si>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</si>
  <si>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</si>
  <si>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</si>
  <si>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</si>
  <si>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</si>
  <si>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</si>
  <si>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</si>
  <si>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</si>
  <si>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</si>
  <si>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</si>
  <si>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</si>
  <si>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</si>
  <si>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</si>
  <si>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</si>
  <si>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</si>
  <si>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</si>
  <si>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</si>
  <si>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</si>
  <si>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</si>
  <si>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</si>
  <si>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</si>
  <si>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</si>
  <si>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</si>
  <si>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</si>
  <si>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</si>
  <si>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</si>
  <si>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</si>
  <si>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</si>
  <si>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</si>
  <si>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</si>
  <si>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</si>
  <si>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</si>
  <si>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</si>
  <si>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</si>
  <si>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</si>
  <si>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</si>
  <si>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</si>
  <si>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</si>
  <si>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</si>
  <si>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</si>
  <si>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</si>
  <si>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</si>
  <si>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</si>
  <si>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</si>
  <si>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</si>
  <si>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</si>
  <si>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</si>
  <si>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</si>
  <si>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</si>
  <si>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</si>
  <si>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</si>
  <si>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</si>
  <si>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</si>
  <si>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</si>
  <si>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</si>
  <si>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</si>
  <si>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</si>
  <si>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</si>
  <si>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</si>
  <si>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</si>
  <si>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</si>
  <si>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</si>
  <si>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</si>
  <si>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</si>
  <si>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</si>
  <si>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</si>
  <si>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</si>
  <si>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</si>
  <si>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</si>
  <si>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</si>
  <si>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</si>
  <si>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</si>
  <si>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</si>
  <si>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</si>
  <si>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</si>
  <si>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</si>
  <si>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</si>
  <si>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</si>
  <si>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</si>
  <si>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</si>
  <si>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</si>
  <si>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</si>
  <si>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</si>
  <si>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</si>
  <si>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</si>
  <si>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</si>
  <si>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</si>
  <si>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</si>
  <si>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</si>
  <si>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</si>
  <si>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</si>
  <si>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</si>
  <si>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</si>
  <si>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</si>
  <si>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</si>
  <si>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</si>
  <si>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</si>
  <si>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</si>
  <si>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</si>
  <si>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</si>
  <si>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</si>
  <si>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</si>
  <si>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</si>
  <si>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</si>
  <si>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</si>
  <si>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</si>
  <si>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</si>
  <si>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</si>
  <si>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</si>
  <si>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</si>
  <si>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</si>
  <si>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</si>
  <si>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</si>
  <si>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</si>
  <si>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</si>
  <si>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</si>
  <si>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</si>
  <si>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</si>
  <si>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</si>
  <si>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</si>
  <si>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</si>
  <si>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</si>
  <si>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</si>
  <si>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</si>
  <si>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</si>
  <si>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</si>
  <si>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</si>
  <si>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</si>
  <si>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</si>
  <si>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</si>
  <si>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</si>
  <si>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</si>
  <si>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</si>
  <si>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</si>
  <si>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</si>
  <si>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</si>
  <si>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</si>
  <si>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</si>
  <si>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</si>
  <si>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</si>
  <si>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</si>
  <si>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</si>
  <si>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</si>
  <si>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</si>
  <si>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</si>
  <si>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</si>
  <si>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</si>
  <si>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</si>
  <si>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</si>
  <si>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</si>
  <si>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</si>
  <si>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</si>
  <si>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</si>
  <si>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</si>
  <si>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</si>
  <si>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</si>
  <si>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</si>
  <si>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</si>
  <si>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</si>
  <si>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</si>
  <si>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</si>
  <si>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</si>
  <si>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</si>
  <si>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</si>
  <si>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</si>
  <si>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</si>
  <si>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</si>
  <si>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</si>
  <si>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</si>
  <si>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</si>
  <si>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</si>
  <si>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</si>
  <si>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</si>
  <si>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</si>
  <si>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</si>
  <si>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</si>
  <si>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</si>
  <si>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</si>
  <si>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</si>
  <si>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</si>
  <si>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</si>
  <si>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</si>
  <si>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</si>
  <si>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</si>
  <si>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</si>
  <si>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</si>
  <si>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</si>
  <si>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</si>
  <si>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</si>
  <si>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</si>
  <si>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</si>
  <si>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</si>
  <si>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</si>
  <si>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</si>
  <si>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</si>
  <si>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</si>
  <si>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</si>
  <si>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</si>
  <si>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</si>
  <si>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</si>
  <si>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</si>
  <si>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</si>
  <si>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</si>
  <si>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</si>
  <si>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</si>
  <si>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</si>
  <si>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</si>
  <si>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</si>
  <si>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</si>
  <si>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</si>
  <si>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</si>
  <si>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</si>
  <si>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</si>
  <si>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</si>
  <si>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</si>
  <si>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</si>
  <si>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</si>
  <si>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</si>
  <si>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</si>
  <si>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</si>
  <si>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</si>
  <si>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</si>
  <si>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</si>
  <si>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</si>
  <si>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</si>
  <si>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</si>
  <si>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</si>
  <si>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</si>
  <si>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</si>
  <si>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</si>
  <si>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</si>
  <si>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</si>
  <si>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</si>
  <si>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</si>
  <si>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</si>
  <si>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</si>
  <si>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</si>
  <si>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</si>
  <si>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</si>
  <si>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</si>
  <si>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</si>
  <si>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</si>
  <si>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</si>
  <si>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</si>
  <si>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</si>
  <si>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</si>
  <si>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</si>
  <si>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</si>
  <si>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</si>
  <si>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</si>
  <si>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</si>
  <si>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</si>
  <si>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</si>
  <si>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</si>
  <si>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</si>
  <si>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</si>
  <si>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</si>
  <si>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</si>
  <si>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</si>
  <si>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</si>
  <si>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</si>
  <si>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</si>
  <si>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</si>
  <si>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</si>
  <si>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</si>
  <si>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</si>
  <si>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</si>
  <si>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</si>
  <si>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</si>
  <si>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</si>
  <si>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</si>
  <si>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</si>
  <si>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</si>
  <si>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</si>
  <si>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</si>
  <si>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</si>
  <si>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</si>
  <si>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</si>
  <si>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</si>
  <si>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</si>
  <si>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</si>
  <si>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</si>
  <si>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</si>
  <si>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</si>
  <si>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</si>
  <si>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</si>
  <si>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</si>
  <si>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</si>
  <si>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</si>
  <si>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</si>
  <si>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</si>
  <si>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</si>
  <si>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</si>
  <si>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</si>
  <si>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</si>
  <si>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</si>
  <si>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</si>
  <si>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</si>
  <si>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</si>
  <si>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</si>
  <si>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</si>
  <si>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</si>
  <si>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</si>
  <si>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</si>
  <si>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</si>
  <si>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</si>
  <si>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</si>
  <si>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</si>
  <si>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</si>
  <si>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</si>
  <si>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</si>
  <si>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</si>
  <si>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</si>
  <si>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</si>
  <si>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</si>
  <si>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</si>
  <si>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</si>
  <si>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</si>
  <si>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</si>
  <si>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</si>
  <si>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</si>
  <si>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</si>
  <si>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</si>
  <si>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</si>
  <si>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</si>
  <si>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</si>
  <si>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</si>
  <si>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</si>
  <si>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</si>
  <si>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</si>
  <si>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</si>
  <si>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</si>
  <si>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</si>
  <si>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</si>
  <si>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</si>
  <si>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</si>
  <si>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</si>
  <si>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</si>
  <si>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</si>
  <si>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</si>
  <si>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</si>
  <si>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</si>
  <si>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</si>
  <si>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</si>
  <si>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</si>
  <si>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</si>
  <si>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</si>
  <si>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</si>
  <si>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</si>
  <si>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</si>
  <si>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</si>
  <si>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</si>
  <si>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</si>
  <si>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</si>
  <si>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</si>
  <si>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</si>
  <si>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</si>
  <si>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</si>
  <si>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</si>
  <si>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</si>
  <si>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</si>
  <si>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</si>
  <si>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</si>
  <si>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</si>
  <si>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</si>
  <si>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</si>
  <si>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</si>
  <si>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</si>
  <si>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</si>
  <si>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</si>
  <si>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</si>
  <si>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</si>
  <si>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</si>
  <si>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</si>
  <si>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</si>
  <si>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</si>
  <si>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</si>
  <si>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</si>
  <si>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</si>
  <si>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</si>
  <si>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</si>
  <si>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</si>
  <si>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</si>
  <si>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</si>
  <si>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</si>
  <si>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</si>
  <si>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</si>
  <si>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</si>
  <si>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</si>
  <si>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</si>
  <si>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</si>
  <si>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</si>
  <si>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</si>
  <si>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</si>
  <si>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</si>
  <si>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</si>
  <si>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</si>
  <si>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</si>
  <si>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</si>
  <si>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</si>
  <si>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</si>
  <si>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</si>
  <si>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</si>
  <si>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</si>
  <si>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</si>
  <si>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</si>
  <si>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</si>
  <si>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</si>
  <si>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</si>
  <si>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</si>
  <si>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</si>
  <si>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</si>
  <si>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</si>
  <si>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</si>
  <si>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</si>
  <si>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</si>
  <si>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</si>
  <si>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</si>
  <si>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</si>
  <si>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</si>
  <si>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</si>
  <si>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</si>
  <si>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</si>
  <si>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</si>
  <si>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</si>
  <si>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</si>
  <si>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</si>
  <si>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</si>
  <si>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</si>
  <si>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</si>
  <si>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</si>
  <si>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</si>
  <si>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</si>
  <si>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</si>
  <si>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</si>
  <si>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</si>
  <si>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</si>
  <si>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</si>
  <si>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</si>
  <si>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</si>
  <si>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</si>
  <si>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</si>
  <si>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</si>
  <si>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</si>
  <si>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</si>
  <si>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</si>
  <si>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</si>
  <si>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</si>
  <si>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</si>
  <si>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</si>
  <si>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</si>
  <si>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</si>
  <si>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</si>
  <si>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</si>
  <si>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</si>
  <si>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</si>
  <si>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</si>
  <si>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</si>
  <si>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</si>
  <si>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</si>
  <si>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</si>
  <si>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</si>
  <si>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</si>
  <si>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</si>
  <si>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</si>
  <si>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</si>
  <si>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</si>
  <si>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</si>
  <si>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</si>
  <si>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</si>
  <si>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</si>
  <si>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</si>
  <si>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</si>
  <si>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</si>
  <si>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</si>
  <si>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</si>
  <si>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</si>
  <si>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</si>
  <si>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</si>
  <si>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</si>
  <si>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</si>
  <si>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</si>
  <si>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</si>
  <si>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</si>
  <si>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</si>
  <si>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</si>
  <si>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</si>
  <si>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</si>
  <si>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</si>
  <si>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</si>
  <si>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</si>
  <si>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</si>
  <si>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</si>
  <si>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</si>
  <si>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</si>
  <si>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</si>
  <si>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</si>
  <si>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</si>
  <si>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</si>
  <si>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</si>
  <si>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</si>
  <si>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</si>
  <si>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</si>
  <si>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</si>
  <si>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</si>
  <si>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</si>
  <si>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</si>
  <si>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</si>
  <si>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</si>
  <si>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</si>
  <si>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</si>
  <si>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</si>
  <si>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</si>
  <si>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</si>
  <si>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</si>
  <si>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</si>
  <si>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</si>
  <si>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</si>
  <si>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</si>
  <si>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</si>
  <si>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</si>
  <si>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</si>
  <si>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</si>
  <si>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</si>
  <si>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</si>
  <si>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</si>
  <si>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</si>
  <si>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</si>
  <si>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</si>
  <si>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</si>
  <si>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</si>
  <si>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</si>
  <si>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</si>
  <si>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</si>
  <si>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</si>
  <si>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</si>
  <si>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</si>
  <si>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</si>
  <si>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</si>
  <si>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</si>
  <si>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</si>
  <si>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</si>
  <si>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</si>
  <si>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</si>
  <si>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</si>
  <si>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</si>
  <si>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</si>
  <si>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</si>
  <si>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</si>
  <si>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</si>
  <si>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</si>
  <si>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</si>
  <si>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</si>
  <si>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</si>
  <si>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</si>
  <si>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</si>
  <si>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</si>
  <si>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</si>
  <si>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</si>
  <si>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</si>
  <si>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</si>
  <si>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</si>
  <si>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</si>
  <si>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</si>
  <si>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</si>
  <si>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</si>
  <si>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</si>
  <si>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</si>
  <si>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</si>
  <si>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</si>
  <si>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</si>
  <si>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</si>
  <si>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</si>
  <si>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</si>
  <si>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</si>
  <si>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</si>
  <si>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</si>
  <si>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</si>
  <si>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</si>
  <si>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</si>
  <si>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</si>
  <si>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</si>
  <si>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</si>
  <si>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</si>
  <si>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</si>
  <si>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</si>
  <si>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</si>
  <si>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</si>
  <si>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</si>
  <si>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</si>
  <si>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</si>
  <si>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</si>
  <si>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</si>
  <si>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</si>
  <si>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</si>
  <si>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</si>
  <si>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</si>
  <si>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</si>
  <si>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</si>
  <si>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</si>
  <si>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</si>
  <si>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</si>
  <si>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</si>
  <si>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</si>
  <si>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</si>
  <si>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</si>
  <si>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</si>
  <si>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</si>
  <si>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</si>
  <si>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</si>
  <si>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</si>
  <si>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</si>
  <si>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</si>
  <si>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</si>
  <si>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</si>
  <si>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</si>
  <si>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</si>
  <si>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</si>
  <si>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</si>
  <si>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</si>
  <si>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</si>
  <si>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</si>
  <si>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</si>
  <si>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</si>
  <si>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</si>
  <si>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</si>
  <si>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</si>
  <si>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</si>
  <si>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</si>
  <si>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</si>
  <si>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</si>
  <si>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</si>
  <si>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</si>
  <si>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</si>
  <si>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</si>
  <si>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</si>
  <si>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</si>
  <si>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</si>
  <si>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</si>
  <si>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</si>
  <si>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</si>
  <si>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</si>
  <si>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</si>
  <si>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</si>
  <si>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</si>
  <si>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</si>
  <si>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</si>
  <si>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</si>
  <si>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</si>
  <si>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</si>
  <si>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</si>
  <si>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</si>
  <si>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</si>
  <si>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</si>
  <si>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</si>
  <si>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</si>
  <si>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</si>
  <si>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</si>
  <si>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</si>
  <si>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</si>
  <si>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</si>
  <si>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</si>
  <si>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</si>
  <si>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</si>
  <si>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</si>
  <si>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</si>
  <si>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</si>
  <si>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</si>
  <si>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</si>
  <si>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</si>
  <si>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</si>
  <si>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</si>
  <si>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</si>
  <si>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</si>
  <si>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</si>
  <si>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</si>
  <si>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</si>
  <si>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</si>
  <si>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</si>
  <si>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</si>
  <si>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</si>
  <si>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</si>
  <si>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</si>
  <si>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</si>
  <si>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</si>
  <si>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</si>
  <si>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</si>
  <si>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</si>
  <si>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</si>
  <si>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</si>
  <si>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</si>
  <si>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</si>
  <si>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</si>
  <si>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</si>
  <si>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</si>
  <si>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</si>
  <si>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</si>
  <si>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</si>
  <si>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</si>
  <si>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</si>
  <si>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</si>
  <si>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</si>
  <si>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</si>
  <si>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</si>
  <si>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</si>
  <si>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</si>
  <si>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</si>
  <si>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</si>
  <si>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</si>
  <si>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</si>
  <si>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</si>
  <si>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</si>
  <si>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</si>
  <si>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</si>
  <si>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</si>
  <si>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</si>
  <si>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</si>
  <si>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</si>
  <si>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</si>
  <si>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</si>
  <si>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</si>
  <si>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</si>
  <si>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</si>
  <si>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</si>
  <si>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</si>
  <si>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</si>
  <si>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</si>
  <si>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</si>
  <si>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</si>
  <si>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</si>
  <si>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</si>
  <si>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</si>
  <si>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</si>
  <si>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</si>
  <si>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</si>
  <si>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</si>
  <si>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</si>
  <si>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</si>
  <si>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</si>
  <si>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</si>
  <si>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</si>
  <si>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</si>
  <si>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</si>
  <si>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</si>
  <si>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</si>
  <si>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</si>
  <si>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</si>
  <si>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</si>
  <si>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</si>
  <si>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</si>
  <si>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</si>
  <si>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</si>
  <si>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</si>
  <si>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</si>
  <si>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</si>
  <si>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</si>
  <si>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</si>
  <si>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</si>
  <si>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</si>
  <si>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</si>
  <si>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</si>
  <si>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</si>
  <si>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</si>
  <si>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</si>
  <si>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</si>
  <si>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</si>
  <si>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</si>
  <si>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</si>
  <si>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</si>
  <si>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</si>
  <si>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</si>
  <si>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</si>
  <si>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</si>
  <si>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</si>
  <si>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</si>
  <si>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</si>
  <si>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</si>
  <si>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</si>
  <si>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</si>
  <si>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</si>
  <si>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</si>
  <si>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</si>
  <si>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</si>
  <si>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</si>
  <si>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</si>
  <si>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</si>
  <si>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</si>
  <si>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</si>
  <si>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</si>
  <si>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</si>
  <si>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</si>
  <si>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</si>
  <si>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</si>
  <si>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</si>
  <si>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</si>
  <si>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</si>
  <si>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</si>
  <si>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</si>
  <si>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</si>
  <si>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</si>
  <si>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</si>
  <si>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</si>
  <si>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</si>
  <si>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</si>
  <si>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</si>
  <si>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</si>
  <si>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</si>
  <si>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</si>
  <si>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</si>
  <si>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</si>
  <si>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</si>
  <si>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</si>
  <si>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</si>
  <si>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</si>
  <si>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</si>
  <si>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</si>
  <si>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</si>
  <si>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</si>
  <si>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</si>
  <si>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</si>
  <si>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</si>
  <si>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</si>
  <si>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</si>
  <si>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</si>
  <si>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</si>
  <si>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</si>
  <si>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</si>
  <si>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</si>
  <si>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</si>
  <si>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</si>
  <si>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</si>
  <si>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</si>
  <si>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</si>
  <si>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</si>
  <si>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</si>
  <si>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</si>
  <si>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</si>
  <si>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</si>
  <si>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</si>
  <si>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</si>
  <si>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</si>
  <si>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</si>
  <si>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</si>
  <si>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</si>
  <si>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</si>
  <si>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</si>
  <si>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</si>
  <si>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</si>
  <si>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</si>
  <si>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</si>
  <si>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</si>
  <si>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</si>
  <si>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</si>
  <si>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</si>
  <si>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</si>
  <si>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</si>
  <si>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</si>
  <si>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</si>
  <si>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</si>
  <si>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</si>
  <si>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</si>
  <si>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</si>
  <si>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</si>
  <si>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</si>
  <si>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</si>
  <si>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</si>
  <si>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</si>
  <si>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</si>
  <si>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</si>
  <si>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</si>
  <si>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</si>
  <si>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</si>
  <si>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</si>
  <si>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</si>
  <si>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</si>
  <si>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</si>
  <si>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</si>
  <si>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</si>
  <si>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</si>
  <si>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</si>
  <si>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</si>
  <si>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</si>
  <si>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</si>
  <si>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</si>
  <si>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</si>
  <si>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</si>
  <si>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</si>
  <si>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</si>
  <si>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</si>
  <si>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</si>
  <si>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</si>
  <si>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</si>
  <si>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</si>
  <si>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</si>
  <si>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</si>
  <si>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</si>
  <si>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</si>
  <si>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</si>
  <si>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</si>
  <si>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</si>
  <si>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</si>
  <si>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</si>
  <si>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</si>
  <si>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</si>
  <si>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</si>
  <si>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</si>
  <si>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</si>
  <si>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</si>
  <si>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</si>
  <si>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</si>
  <si>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</si>
  <si>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</si>
  <si>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</si>
  <si>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</si>
  <si>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</si>
  <si>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</si>
  <si>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</si>
  <si>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</si>
  <si>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</si>
  <si>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</si>
  <si>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</si>
  <si>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</si>
  <si>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</si>
  <si>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</si>
  <si>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</si>
  <si>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</si>
  <si>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</si>
  <si>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</si>
  <si>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</si>
  <si>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</si>
  <si>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</si>
  <si>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</si>
  <si>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</si>
  <si>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</si>
  <si>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</si>
  <si>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</si>
  <si>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</si>
  <si>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</si>
  <si>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</si>
  <si>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</si>
  <si>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</si>
  <si>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</si>
  <si>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</si>
  <si>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</si>
  <si>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</si>
  <si>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</si>
  <si>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</si>
  <si>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</si>
  <si>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</si>
  <si>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</si>
  <si>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</si>
  <si>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</si>
  <si>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</si>
  <si>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</si>
  <si>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</si>
  <si>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</si>
  <si>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</si>
  <si>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</si>
  <si>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</si>
  <si>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</si>
  <si>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</si>
  <si>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</si>
  <si>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</si>
  <si>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</si>
  <si>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</si>
  <si>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</si>
  <si>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</si>
  <si>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</si>
  <si>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</si>
  <si>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</si>
  <si>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</si>
  <si>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</si>
  <si>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</si>
  <si>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</si>
  <si>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</si>
  <si>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</si>
  <si>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</si>
  <si>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</si>
  <si>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</si>
  <si>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</si>
  <si>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</si>
  <si>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</si>
  <si>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</si>
  <si>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</si>
  <si>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</si>
  <si>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</si>
  <si>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</si>
  <si>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</si>
  <si>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</si>
  <si>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</si>
  <si>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</si>
  <si>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</si>
  <si>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</si>
  <si>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</si>
  <si>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</si>
  <si>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</si>
  <si>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</si>
  <si>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</si>
  <si>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</si>
  <si>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</si>
  <si>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</si>
  <si>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</si>
  <si>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</si>
  <si>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</si>
  <si>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</si>
  <si>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</si>
  <si>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</si>
  <si>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</si>
  <si>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</si>
  <si>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</si>
  <si>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</si>
  <si>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</si>
  <si>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</si>
  <si>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</si>
  <si>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</si>
  <si>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</si>
  <si>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</si>
  <si>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</si>
  <si>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</si>
  <si>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</si>
  <si>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</si>
  <si>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</si>
  <si>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</si>
  <si>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</si>
  <si>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</si>
  <si>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</si>
  <si>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</si>
  <si>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</si>
  <si>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</si>
  <si>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</si>
  <si>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</si>
  <si>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</si>
  <si>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</si>
  <si>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</si>
  <si>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</si>
  <si>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</si>
  <si>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</si>
  <si>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</si>
  <si>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</si>
  <si>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</si>
  <si>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</si>
  <si>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</si>
  <si>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</si>
  <si>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</si>
  <si>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</si>
  <si>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</si>
  <si>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</si>
  <si>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</si>
  <si>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</si>
  <si>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</si>
  <si>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</si>
  <si>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</si>
  <si>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</si>
  <si>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</si>
  <si>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</si>
  <si>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</si>
  <si>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</si>
  <si>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</si>
  <si>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</si>
  <si>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</si>
  <si>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</si>
  <si>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</si>
  <si>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</si>
  <si>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</si>
  <si>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</si>
  <si>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</si>
  <si>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</si>
  <si>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</si>
  <si>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</si>
  <si>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</si>
  <si>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</si>
  <si>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</si>
  <si>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</si>
  <si>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</si>
  <si>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</si>
  <si>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</si>
  <si>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</si>
  <si>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</si>
  <si>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</si>
  <si>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</si>
  <si>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</si>
  <si>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</si>
  <si>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</si>
  <si>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</si>
  <si>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</si>
  <si>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</si>
  <si>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</si>
  <si>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</si>
  <si>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</si>
  <si>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</si>
  <si>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</si>
  <si>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</si>
  <si>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</si>
  <si>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</si>
  <si>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</si>
  <si>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</si>
  <si>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</si>
  <si>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</si>
  <si>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</si>
  <si>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</si>
  <si>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</si>
  <si>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</si>
  <si>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</si>
  <si>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</si>
  <si>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</si>
  <si>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</si>
  <si>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</si>
  <si>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</si>
  <si>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</si>
  <si>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</si>
  <si>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</si>
  <si>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</si>
  <si>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</si>
  <si>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</si>
  <si>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</si>
  <si>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</si>
  <si>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</si>
  <si>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</si>
  <si>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</si>
  <si>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</si>
  <si>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</si>
  <si>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</si>
  <si>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</si>
  <si>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</si>
  <si>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</si>
  <si>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</si>
  <si>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</si>
  <si>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</si>
  <si>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</si>
  <si>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</si>
  <si>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</si>
  <si>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</si>
  <si>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</si>
  <si>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</si>
  <si>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</si>
  <si>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</si>
  <si>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</si>
  <si>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</si>
  <si>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</si>
  <si>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</si>
  <si>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</si>
  <si>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</si>
  <si>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</si>
  <si>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</si>
  <si>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</si>
  <si>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</si>
  <si>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</si>
  <si>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</si>
  <si>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</si>
  <si>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</si>
  <si>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</si>
  <si>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</si>
  <si>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</si>
  <si>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</si>
  <si>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</si>
  <si>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</si>
  <si>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</si>
  <si>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</si>
  <si>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</si>
  <si>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</si>
  <si>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</si>
  <si>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</si>
  <si>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</si>
  <si>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</si>
  <si>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</si>
  <si>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</si>
  <si>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</si>
  <si>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</si>
  <si>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</si>
  <si>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</si>
  <si>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</si>
  <si>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</si>
  <si>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</si>
  <si>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</si>
  <si>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</si>
  <si>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</si>
  <si>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</si>
  <si>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</si>
  <si>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</si>
  <si>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</si>
  <si>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</si>
  <si>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</si>
  <si>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</si>
  <si>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</si>
  <si>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</si>
  <si>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</si>
  <si>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</si>
  <si>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</si>
  <si>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</si>
  <si>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</si>
  <si>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</si>
  <si>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</si>
  <si>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</si>
  <si>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</si>
  <si>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</si>
  <si>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</si>
  <si>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</si>
  <si>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</si>
  <si>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</si>
  <si>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</si>
  <si>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</si>
  <si>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</si>
  <si>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</si>
  <si>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</si>
  <si>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</si>
  <si>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</si>
  <si>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</si>
  <si>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</si>
  <si>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</si>
  <si>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</si>
  <si>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</si>
  <si>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</si>
  <si>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</si>
  <si>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</si>
  <si>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</si>
  <si>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</si>
  <si>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</si>
  <si>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</si>
  <si>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</si>
  <si>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</si>
  <si>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</si>
  <si>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</si>
  <si>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</si>
  <si>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</si>
  <si>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</si>
  <si>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</si>
  <si>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</si>
  <si>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</si>
  <si>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</si>
  <si>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</si>
  <si>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</si>
  <si>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</si>
  <si>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</si>
  <si>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</si>
  <si>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</si>
  <si>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</si>
  <si>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</si>
  <si>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</si>
  <si>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</si>
  <si>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</si>
  <si>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</si>
  <si>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</si>
  <si>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</si>
  <si>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</si>
  <si>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</si>
  <si>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</si>
  <si>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</si>
  <si>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</si>
  <si>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</si>
  <si>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</si>
  <si>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</si>
  <si>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</si>
  <si>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</si>
  <si>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</si>
  <si>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</si>
  <si>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</si>
  <si>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</si>
  <si>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</si>
  <si>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</si>
  <si>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</si>
  <si>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</si>
  <si>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</si>
  <si>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</si>
  <si>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</si>
  <si>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</si>
  <si>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</si>
  <si>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</si>
  <si>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</si>
  <si>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</si>
  <si>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</si>
  <si>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</si>
  <si>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</si>
  <si>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</si>
  <si>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</si>
  <si>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</si>
  <si>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</si>
  <si>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</si>
  <si>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</si>
  <si>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</si>
  <si>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</si>
  <si>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</si>
  <si>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</si>
  <si>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</si>
  <si>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</si>
  <si>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</si>
  <si>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</si>
  <si>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</si>
  <si>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</si>
  <si>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</si>
  <si>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</si>
  <si>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</si>
  <si>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</si>
  <si>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</si>
  <si>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</si>
  <si>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</si>
  <si>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</si>
  <si>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</si>
  <si>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</si>
  <si>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</si>
  <si>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</si>
  <si>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</si>
  <si>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</si>
  <si>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</si>
  <si>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</si>
  <si>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</si>
  <si>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</si>
  <si>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</si>
  <si>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</si>
  <si>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</si>
  <si>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</si>
  <si>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</si>
  <si>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</si>
  <si>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</si>
  <si>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</si>
  <si>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</si>
  <si>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</si>
  <si>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</si>
  <si>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</si>
  <si>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</si>
  <si>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</si>
  <si>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</si>
  <si>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</si>
  <si>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</si>
  <si>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</si>
  <si>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</si>
  <si>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</si>
  <si>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</si>
  <si>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</si>
  <si>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</si>
  <si>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</si>
  <si>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</si>
  <si>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</si>
  <si>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</si>
  <si>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</si>
  <si>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</si>
  <si>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</si>
  <si>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</si>
  <si>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</si>
  <si>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</si>
  <si>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</si>
  <si>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</si>
  <si>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</si>
  <si>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</si>
  <si>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</si>
  <si>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</si>
  <si>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</si>
  <si>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</si>
  <si>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</si>
  <si>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</si>
  <si>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</si>
  <si>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</si>
  <si>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</si>
  <si>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</si>
  <si>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</si>
  <si>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</si>
  <si>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</si>
  <si>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</si>
  <si>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</si>
  <si>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</si>
  <si>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</si>
  <si>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</si>
  <si>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</si>
  <si>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</si>
  <si>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</si>
  <si>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</si>
  <si>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</si>
  <si>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</si>
  <si>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</si>
  <si>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</si>
  <si>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</si>
  <si>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</si>
  <si>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</si>
  <si>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</si>
  <si>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</si>
  <si>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</si>
  <si>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</si>
  <si>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</si>
  <si>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</si>
  <si>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</si>
  <si>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</si>
  <si>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</si>
  <si>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</si>
  <si>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</si>
  <si>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</si>
  <si>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</si>
  <si>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</si>
  <si>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</si>
  <si>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</si>
  <si>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</si>
  <si>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</si>
  <si>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</si>
  <si>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</si>
  <si>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</si>
  <si>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</si>
  <si>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</si>
  <si>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</si>
  <si>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</si>
  <si>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</si>
  <si>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</si>
  <si>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</si>
  <si>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</si>
  <si>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</si>
  <si>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</si>
  <si>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</si>
  <si>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</si>
  <si>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</si>
  <si>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</si>
  <si>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</si>
  <si>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</si>
  <si>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</si>
  <si>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</si>
  <si>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</si>
  <si>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</si>
  <si>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</si>
  <si>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</si>
  <si>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</si>
  <si>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</si>
  <si>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</si>
  <si>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</si>
  <si>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</si>
  <si>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</si>
  <si>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</si>
  <si>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</si>
  <si>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</si>
  <si>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</si>
  <si>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</si>
  <si>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</si>
  <si>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</si>
  <si>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</si>
  <si>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</si>
  <si>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</si>
  <si>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</si>
  <si>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</si>
  <si>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</si>
  <si>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</si>
  <si>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</si>
  <si>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</si>
  <si>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</si>
  <si>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</si>
  <si>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</si>
  <si>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</si>
  <si>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</si>
  <si>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</si>
  <si>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</si>
  <si>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</si>
  <si>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</si>
  <si>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</si>
  <si>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</si>
  <si>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</si>
  <si>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</si>
  <si>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</si>
  <si>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</si>
  <si>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</si>
  <si>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</si>
  <si>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</si>
  <si>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</si>
  <si>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</si>
  <si>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</si>
  <si>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</si>
  <si>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</si>
  <si>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</si>
  <si>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</si>
  <si>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</si>
  <si>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</si>
  <si>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</si>
  <si>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</si>
  <si>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</si>
  <si>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</si>
  <si>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</si>
  <si>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</si>
  <si>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</si>
  <si>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</si>
  <si>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</si>
  <si>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</si>
  <si>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</si>
  <si>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</si>
  <si>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</si>
  <si>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</si>
  <si>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</si>
  <si>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</si>
  <si>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</si>
  <si>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</si>
  <si>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</si>
  <si>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</si>
  <si>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</si>
  <si>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</si>
  <si>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</si>
  <si>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</si>
  <si>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</si>
  <si>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</si>
  <si>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</si>
  <si>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</si>
  <si>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</si>
  <si>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</si>
  <si>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</si>
  <si>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</si>
  <si>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</si>
  <si>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</si>
  <si>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</si>
  <si>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</si>
  <si>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</si>
  <si>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</si>
  <si>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</si>
  <si>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</si>
  <si>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</si>
  <si>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</si>
  <si>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</si>
  <si>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</si>
  <si>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</si>
  <si>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</si>
  <si>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</si>
  <si>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</si>
  <si>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</si>
  <si>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</si>
  <si>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</si>
  <si>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</si>
  <si>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</si>
  <si>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</si>
  <si>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</si>
  <si>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</si>
  <si>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</si>
  <si>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</si>
  <si>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</si>
  <si>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</si>
  <si>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</si>
  <si>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</si>
  <si>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</si>
  <si>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</si>
  <si>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</si>
  <si>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</si>
  <si>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</si>
  <si>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</si>
  <si>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</si>
  <si>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</si>
  <si>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</si>
  <si>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</si>
  <si>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</si>
  <si>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</si>
  <si>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</si>
  <si>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</si>
  <si>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</si>
  <si>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</si>
  <si>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</si>
  <si>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</si>
  <si>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</si>
  <si>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</si>
  <si>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</si>
  <si>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</si>
  <si>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</si>
  <si>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</si>
  <si>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</si>
  <si>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</si>
  <si>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</si>
  <si>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</si>
  <si>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</si>
  <si>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</si>
  <si>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</si>
  <si>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</si>
  <si>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</si>
  <si>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</si>
  <si>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</si>
  <si>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</si>
  <si>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</si>
  <si>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</si>
  <si>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</si>
  <si>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</si>
  <si>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</si>
  <si>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</si>
  <si>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</si>
  <si>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</si>
  <si>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</si>
  <si>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</si>
  <si>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</si>
  <si>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</si>
  <si>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</si>
  <si>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</si>
  <si>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</si>
  <si>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</si>
  <si>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</si>
  <si>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</si>
  <si>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</si>
  <si>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</si>
  <si>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</si>
  <si>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</si>
  <si>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</si>
  <si>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</si>
  <si>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</si>
  <si>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</si>
  <si>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</si>
  <si>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</si>
  <si>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</si>
  <si>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</si>
  <si>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</si>
  <si>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</si>
  <si>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</si>
  <si>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</si>
  <si>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</si>
  <si>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</si>
  <si>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</si>
  <si>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</si>
  <si>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</si>
  <si>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</si>
  <si>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</si>
  <si>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</si>
  <si>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</si>
  <si>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</si>
  <si>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</si>
  <si>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</si>
  <si>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</si>
  <si>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</si>
  <si>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</si>
  <si>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</si>
  <si>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</si>
  <si>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</si>
  <si>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</si>
  <si>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</si>
  <si>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</si>
  <si>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</si>
  <si>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</si>
  <si>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</si>
  <si>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</si>
  <si>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</si>
  <si>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</si>
  <si>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</si>
  <si>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</si>
  <si>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</si>
  <si>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</si>
  <si>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</si>
  <si>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</si>
  <si>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</si>
  <si>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</si>
  <si>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</si>
  <si>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</si>
  <si>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</si>
  <si>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</si>
  <si>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</si>
  <si>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</si>
  <si>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</si>
  <si>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</si>
  <si>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</si>
  <si>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</si>
  <si>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</si>
  <si>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</si>
  <si>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</si>
  <si>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</si>
  <si>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</si>
  <si>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</si>
  <si>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</si>
  <si>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</si>
  <si>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</si>
  <si>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</si>
  <si>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</si>
  <si>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</si>
  <si>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</si>
  <si>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</si>
  <si>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</si>
  <si>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</si>
  <si>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</si>
  <si>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</si>
  <si>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</si>
  <si>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</si>
  <si>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</si>
  <si>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</si>
  <si>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</si>
  <si>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</si>
  <si>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</si>
  <si>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</si>
  <si>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</si>
  <si>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</si>
  <si>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</si>
  <si>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</si>
  <si>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</si>
  <si>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</si>
  <si>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</si>
  <si>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</si>
  <si>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</si>
  <si>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</si>
  <si>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</si>
  <si>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</si>
  <si>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</si>
  <si>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</si>
  <si>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</si>
  <si>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</si>
  <si>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</si>
  <si>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</si>
  <si>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</si>
  <si>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</si>
  <si>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</si>
  <si>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</si>
  <si>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</si>
  <si>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</si>
  <si>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</si>
  <si>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</si>
  <si>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</si>
  <si>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</si>
  <si>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</si>
  <si>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</si>
  <si>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</si>
  <si>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</si>
  <si>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</si>
  <si>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</si>
  <si>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</si>
  <si>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</si>
  <si>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</si>
  <si>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</si>
  <si>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</si>
  <si>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</si>
  <si>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</si>
  <si>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</si>
  <si>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</si>
  <si>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</si>
  <si>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</si>
  <si>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</si>
  <si>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</si>
  <si>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</si>
  <si>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</si>
  <si>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</si>
  <si>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</si>
  <si>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</si>
  <si>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</si>
  <si>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</si>
  <si>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</si>
  <si>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</si>
  <si>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</si>
  <si>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</si>
  <si>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</si>
  <si>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</si>
  <si>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</si>
  <si>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</si>
  <si>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</si>
  <si>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</si>
  <si>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</si>
  <si>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</si>
  <si>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</si>
  <si>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</si>
  <si>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</si>
  <si>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</si>
  <si>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</si>
  <si>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</si>
  <si>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</si>
  <si>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</si>
  <si>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</si>
  <si>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</si>
  <si>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</si>
  <si>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</si>
  <si>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</si>
  <si>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</si>
  <si>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</si>
  <si>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</si>
  <si>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</si>
  <si>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</si>
  <si>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</si>
  <si>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</si>
  <si>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</si>
  <si>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</si>
  <si>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</si>
  <si>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</si>
  <si>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</si>
  <si>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</si>
  <si>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</si>
  <si>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</si>
  <si>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</si>
  <si>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</si>
  <si>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</si>
  <si>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</si>
  <si>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</si>
  <si>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</si>
  <si>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</si>
  <si>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</si>
  <si>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</si>
  <si>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</si>
  <si>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</si>
  <si>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</si>
  <si>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</si>
  <si>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</si>
  <si>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</si>
  <si>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</si>
  <si>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</si>
  <si>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</si>
  <si>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</si>
  <si>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</si>
  <si>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</si>
  <si>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</si>
  <si>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</si>
  <si>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</si>
  <si>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</si>
  <si>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</si>
  <si>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</si>
  <si>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</si>
  <si>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</si>
  <si>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</si>
  <si>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</si>
  <si>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</si>
  <si>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</si>
  <si>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</si>
  <si>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</si>
  <si>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</si>
  <si>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</si>
  <si>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</si>
  <si>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</si>
  <si>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</si>
  <si>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</si>
  <si>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</si>
  <si>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</si>
  <si>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</si>
  <si>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</si>
  <si>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</si>
  <si>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</si>
  <si>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</si>
  <si>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</si>
  <si>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</si>
  <si>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</si>
  <si>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</si>
  <si>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</si>
  <si>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</si>
  <si>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</si>
  <si>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</si>
  <si>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</si>
  <si>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</si>
  <si>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</si>
  <si>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</si>
  <si>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</si>
  <si>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</si>
  <si>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</si>
  <si>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</si>
  <si>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</si>
  <si>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</si>
  <si>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</si>
  <si>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</si>
  <si>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</si>
  <si>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</si>
  <si>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</si>
  <si>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</si>
  <si>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</si>
  <si>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</si>
  <si>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</si>
  <si>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</si>
  <si>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</si>
  <si>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</si>
  <si>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</si>
  <si>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</si>
  <si>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</si>
  <si>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</si>
  <si>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</si>
  <si>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</si>
  <si>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</si>
  <si>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</si>
  <si>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</si>
  <si>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</si>
  <si>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</si>
  <si>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</si>
  <si>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</si>
  <si>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</si>
  <si>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</si>
  <si>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</si>
  <si>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</si>
  <si>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</si>
  <si>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</si>
  <si>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</si>
  <si>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</si>
  <si>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</si>
  <si>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</si>
  <si>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</si>
  <si>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</si>
  <si>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</si>
  <si>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</si>
  <si>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</si>
  <si>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</si>
  <si>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</si>
  <si>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</si>
  <si>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</si>
  <si>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</si>
  <si>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</si>
  <si>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</si>
  <si>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</si>
  <si>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</si>
  <si>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</si>
  <si>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</si>
  <si>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</si>
  <si>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</si>
  <si>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</si>
  <si>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</si>
  <si>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</si>
  <si>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</si>
  <si>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</si>
  <si>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</si>
  <si>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</si>
  <si>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</si>
  <si>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</si>
  <si>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</si>
  <si>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</si>
  <si>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</si>
  <si>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</si>
  <si>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</si>
  <si>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</si>
  <si>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</si>
  <si>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</si>
  <si>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</si>
  <si>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</si>
  <si>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</si>
  <si>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</si>
  <si>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</si>
  <si>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</si>
  <si>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</si>
  <si>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</si>
  <si>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</si>
  <si>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</si>
  <si>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</si>
  <si>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</si>
  <si>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</si>
  <si>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</si>
  <si>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</si>
  <si>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</si>
  <si>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</si>
  <si>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</si>
  <si>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</si>
  <si>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</si>
  <si>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</si>
  <si>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</si>
  <si>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</si>
  <si>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</si>
  <si>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</si>
  <si>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</si>
  <si>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</si>
  <si>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</si>
  <si>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</si>
  <si>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</si>
  <si>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</si>
  <si>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</si>
  <si>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</si>
  <si>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</si>
  <si>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</si>
  <si>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</si>
  <si>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</si>
  <si>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</si>
  <si>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</si>
  <si>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</si>
  <si>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</si>
  <si>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</si>
  <si>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</si>
  <si>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</si>
  <si>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</si>
  <si>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</si>
  <si>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</si>
  <si>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</si>
  <si>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</si>
  <si>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</si>
  <si>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</si>
  <si>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</si>
  <si>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</si>
  <si>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</si>
  <si>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</si>
  <si>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</si>
  <si>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</si>
  <si>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</si>
  <si>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</si>
  <si>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</si>
  <si>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</si>
  <si>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</si>
  <si>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</si>
  <si>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</si>
  <si>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</si>
  <si>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</si>
  <si>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</si>
  <si>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</si>
  <si>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</si>
  <si>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</si>
  <si>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</si>
  <si>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</si>
  <si>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</si>
  <si>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</si>
  <si>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</si>
  <si>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</si>
  <si>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</si>
  <si>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</si>
  <si>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</si>
  <si>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</si>
  <si>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</si>
  <si>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</si>
  <si>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</si>
  <si>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</si>
  <si>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</si>
  <si>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</si>
  <si>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</si>
  <si>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</si>
  <si>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</si>
  <si>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</si>
  <si>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</si>
  <si>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</si>
  <si>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</si>
  <si>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</si>
  <si>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</si>
  <si>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</si>
  <si>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</si>
  <si>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</si>
  <si>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</si>
  <si>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</si>
  <si>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</si>
  <si>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</si>
  <si>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</si>
  <si>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</si>
  <si>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</si>
  <si>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</si>
  <si>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</si>
  <si>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</si>
  <si>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</si>
  <si>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</si>
  <si>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</si>
  <si>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</si>
  <si>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</si>
  <si>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</si>
  <si>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</si>
  <si>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</si>
  <si>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</si>
  <si>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</si>
  <si>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</si>
  <si>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</si>
  <si>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</si>
  <si>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</si>
  <si>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</si>
  <si>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</si>
  <si>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</si>
  <si>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</si>
  <si>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</si>
  <si>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</si>
  <si>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</si>
  <si>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</si>
  <si>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</si>
  <si>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</si>
  <si>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</si>
  <si>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</si>
  <si>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</si>
  <si>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</si>
  <si>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</si>
  <si>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</si>
  <si>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</si>
  <si>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</si>
  <si>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</si>
  <si>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</si>
  <si>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</si>
  <si>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</si>
  <si>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</si>
  <si>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</si>
  <si>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</si>
  <si>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</si>
  <si>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</si>
  <si>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</si>
  <si>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</si>
  <si>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</si>
  <si>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</si>
  <si>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</si>
  <si>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</si>
  <si>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</si>
  <si>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</si>
  <si>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</si>
  <si>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</si>
  <si>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</si>
  <si>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</si>
  <si>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</si>
  <si>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</si>
  <si>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</si>
  <si>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</si>
  <si>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</si>
  <si>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</si>
  <si>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</si>
  <si>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</si>
  <si>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</si>
  <si>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</si>
  <si>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</si>
  <si>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</si>
  <si>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</si>
  <si>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</si>
  <si>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</si>
  <si>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</si>
  <si>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</si>
  <si>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</si>
  <si>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</si>
  <si>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</si>
  <si>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</si>
  <si>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</si>
  <si>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</si>
  <si>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</si>
  <si>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</si>
  <si>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</si>
  <si>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</si>
  <si>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</si>
  <si>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</si>
  <si>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</si>
  <si>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</si>
  <si>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</si>
  <si>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</si>
  <si>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</si>
  <si>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</si>
  <si>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</si>
  <si>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</si>
  <si>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</si>
  <si>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</si>
  <si>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</si>
  <si>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</si>
  <si>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</si>
  <si>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</si>
  <si>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</si>
  <si>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</si>
  <si>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</si>
  <si>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</si>
  <si>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</si>
  <si>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</si>
  <si>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</si>
  <si>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</si>
  <si>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</si>
  <si>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</si>
  <si>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</si>
  <si>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</si>
  <si>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</si>
  <si>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</si>
  <si>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</si>
  <si>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</si>
  <si>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</si>
  <si>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</si>
  <si>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</si>
  <si>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</si>
  <si>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</si>
  <si>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</si>
  <si>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</si>
  <si>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</si>
  <si>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</si>
  <si>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</si>
  <si>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</si>
  <si>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</si>
  <si>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</si>
  <si>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</si>
  <si>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</si>
  <si>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</si>
  <si>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</si>
  <si>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</si>
  <si>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</si>
  <si>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</si>
  <si>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</si>
  <si>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</si>
  <si>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</si>
  <si>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</si>
  <si>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</si>
  <si>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</si>
  <si>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</si>
  <si>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</si>
  <si>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</si>
  <si>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</si>
  <si>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</si>
  <si>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</si>
  <si>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</si>
  <si>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</si>
  <si>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</si>
  <si>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</si>
  <si>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</si>
  <si>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</si>
  <si>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</si>
  <si>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</si>
  <si>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</si>
  <si>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</si>
  <si>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</si>
  <si>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</si>
  <si>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</si>
  <si>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</si>
  <si>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</si>
  <si>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</si>
  <si>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</si>
  <si>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</si>
  <si>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</si>
  <si>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</si>
  <si>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</si>
  <si>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</si>
  <si>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</si>
  <si>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</si>
  <si>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</si>
  <si>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</si>
  <si>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</si>
  <si>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</si>
  <si>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</si>
  <si>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</si>
  <si>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</si>
  <si>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</si>
  <si>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</si>
  <si>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</si>
  <si>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</si>
  <si>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</si>
  <si>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</si>
  <si>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</si>
  <si>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</si>
  <si>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</si>
  <si>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</si>
  <si>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</si>
  <si>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</si>
  <si>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</si>
  <si>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</si>
  <si>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</si>
  <si>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</si>
  <si>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</si>
  <si>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</si>
  <si>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</si>
  <si>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</si>
  <si>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</si>
  <si>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</si>
  <si>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</si>
  <si>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</si>
  <si>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</si>
  <si>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</si>
  <si>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</si>
  <si>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</si>
  <si>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</si>
  <si>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</si>
  <si>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</si>
  <si>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</si>
  <si>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</si>
  <si>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</si>
  <si>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</si>
  <si>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</si>
  <si>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</si>
  <si>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</si>
  <si>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</si>
  <si>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</si>
  <si>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</si>
  <si>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</si>
  <si>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</si>
  <si>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</si>
  <si>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</si>
  <si>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</si>
  <si>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</si>
  <si>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</si>
  <si>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</si>
  <si>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</si>
  <si>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</si>
  <si>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</si>
  <si>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</si>
  <si>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</si>
  <si>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</si>
  <si>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</si>
  <si>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</si>
  <si>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</si>
  <si>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</si>
  <si>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</si>
  <si>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</si>
  <si>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</si>
  <si>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</si>
  <si>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</si>
  <si>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</si>
  <si>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</si>
  <si>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</si>
  <si>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</si>
  <si>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</si>
  <si>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</si>
  <si>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</si>
  <si>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</si>
  <si>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</si>
  <si>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</si>
  <si>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</si>
  <si>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</si>
  <si>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</si>
  <si>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</si>
  <si>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</si>
  <si>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</si>
  <si>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</si>
  <si>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</si>
  <si>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</si>
  <si>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</si>
  <si>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</si>
  <si>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</si>
  <si>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</si>
  <si>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</si>
  <si>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</si>
  <si>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</si>
  <si>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</si>
  <si>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</si>
  <si>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</si>
  <si>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</si>
  <si>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</si>
  <si>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</si>
  <si>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</si>
  <si>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</si>
  <si>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</si>
  <si>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</si>
  <si>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</si>
  <si>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</si>
  <si>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</si>
  <si>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</si>
  <si>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</si>
  <si>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</si>
  <si>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</si>
  <si>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</si>
  <si>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</si>
  <si>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</si>
  <si>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</si>
  <si>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</si>
  <si>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</si>
  <si>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</si>
  <si>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</si>
  <si>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</si>
  <si>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</si>
  <si>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</si>
  <si>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</si>
  <si>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</si>
  <si>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</si>
  <si>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</si>
  <si>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</si>
  <si>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</si>
  <si>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</si>
  <si>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</si>
  <si>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</si>
  <si>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</si>
  <si>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</si>
  <si>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</si>
  <si>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</si>
  <si>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</si>
  <si>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</si>
  <si>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</si>
  <si>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</si>
  <si>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</si>
  <si>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</si>
  <si>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</si>
  <si>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</si>
  <si>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</si>
  <si>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</si>
  <si>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</si>
  <si>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</si>
  <si>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</si>
  <si>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</si>
  <si>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</si>
  <si>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</si>
  <si>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</si>
  <si>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</si>
  <si>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</si>
  <si>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</si>
  <si>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</si>
  <si>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</si>
  <si>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</si>
  <si>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</si>
  <si>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</si>
  <si>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</si>
  <si>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</si>
  <si>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</si>
  <si>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</si>
  <si>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</si>
  <si>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</si>
  <si>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</si>
  <si>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</si>
  <si>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</si>
  <si>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</si>
  <si>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</si>
  <si>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</si>
  <si>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</si>
  <si>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</si>
  <si>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</si>
  <si>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</si>
  <si>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</si>
  <si>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</si>
  <si>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</si>
  <si>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</si>
  <si>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</si>
  <si>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</si>
  <si>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</si>
  <si>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</si>
  <si>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</si>
  <si>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</si>
  <si>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</si>
  <si>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</si>
  <si>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</si>
  <si>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</si>
  <si>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</si>
  <si>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</si>
  <si>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</si>
  <si>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</si>
  <si>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</si>
  <si>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</si>
  <si>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</si>
  <si>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</si>
  <si>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</si>
  <si>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</si>
  <si>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</si>
  <si>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</si>
  <si>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</si>
  <si>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</si>
  <si>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</si>
  <si>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</si>
  <si>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</si>
  <si>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</si>
  <si>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</si>
  <si>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</si>
  <si>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</si>
  <si>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</si>
  <si>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</si>
  <si>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</si>
  <si>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</si>
  <si>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</si>
  <si>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</si>
  <si>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</si>
  <si>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</si>
  <si>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</si>
  <si>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</si>
  <si>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</si>
  <si>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</si>
  <si>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</si>
  <si>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</si>
  <si>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</si>
  <si>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</si>
  <si>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</si>
  <si>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</si>
  <si>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</si>
  <si>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</si>
  <si>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</si>
  <si>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</si>
  <si>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</si>
  <si>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</si>
  <si>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</si>
  <si>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</si>
  <si>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</si>
  <si>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</si>
  <si>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</si>
  <si>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</si>
  <si>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</si>
  <si>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</si>
  <si>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</si>
  <si>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</si>
  <si>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</si>
  <si>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</si>
  <si>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</si>
  <si>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</si>
  <si>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</si>
  <si>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</si>
  <si>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</si>
  <si>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</si>
  <si>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</si>
  <si>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</si>
  <si>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</si>
  <si>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</si>
  <si>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</si>
  <si>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</si>
  <si>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</si>
  <si>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</si>
  <si>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</si>
  <si>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</si>
  <si>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</si>
  <si>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</si>
  <si>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</si>
  <si>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</si>
  <si>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</si>
  <si>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</si>
  <si>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</si>
  <si>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</si>
  <si>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</si>
  <si>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</si>
  <si>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</si>
  <si>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</si>
  <si>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</si>
  <si>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</si>
  <si>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</si>
  <si>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</si>
  <si>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</si>
  <si>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</si>
  <si>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</si>
  <si>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</si>
  <si>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</si>
  <si>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</si>
  <si>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</si>
  <si>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</si>
  <si>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</si>
  <si>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</si>
  <si>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</si>
  <si>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</si>
  <si>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</si>
  <si>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</si>
  <si>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</si>
  <si>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</si>
  <si>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</si>
  <si>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</si>
  <si>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</si>
  <si>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</si>
  <si>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</si>
  <si>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</si>
  <si>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</si>
  <si>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</si>
  <si>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</si>
  <si>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</si>
  <si>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</si>
  <si>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</si>
  <si>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</si>
  <si>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</si>
  <si>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</si>
  <si>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</si>
  <si>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</si>
  <si>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</si>
  <si>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</si>
  <si>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</si>
  <si>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</si>
  <si>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</si>
  <si>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</si>
  <si>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</si>
  <si>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</si>
  <si>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</si>
  <si>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</si>
  <si>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</si>
  <si>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</si>
  <si>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</si>
  <si>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</si>
  <si>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</si>
  <si>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</si>
  <si>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</si>
  <si>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</si>
  <si>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</si>
  <si>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</si>
  <si>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</si>
  <si>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</si>
  <si>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</si>
  <si>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</si>
  <si>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</si>
  <si>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</si>
  <si>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</si>
  <si>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</si>
  <si>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</si>
  <si>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</si>
  <si>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</si>
  <si>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</si>
  <si>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</si>
  <si>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</si>
  <si>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</si>
  <si>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</si>
  <si>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</si>
  <si>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</si>
  <si>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</si>
  <si>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</si>
  <si>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</si>
  <si>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</si>
  <si>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</si>
  <si>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</si>
  <si>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</si>
  <si>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</si>
  <si>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</si>
  <si>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</si>
  <si>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</si>
  <si>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</si>
  <si>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</si>
  <si>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</si>
  <si>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</si>
  <si>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</si>
  <si>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</si>
  <si>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</si>
  <si>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</si>
  <si>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</si>
  <si>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</si>
  <si>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</si>
  <si>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</si>
  <si>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</si>
  <si>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</si>
  <si>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</si>
  <si>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</si>
  <si>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</si>
  <si>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</si>
  <si>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</si>
  <si>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</si>
  <si>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</si>
  <si>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</si>
  <si>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</si>
  <si>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</si>
  <si>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</si>
  <si>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</si>
  <si>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</si>
  <si>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</si>
  <si>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</si>
  <si>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</si>
  <si>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</si>
  <si>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</si>
  <si>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</si>
  <si>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</si>
  <si>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</si>
  <si>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</si>
  <si>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</si>
  <si>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</si>
  <si>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</si>
  <si>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</si>
  <si>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</si>
  <si>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</si>
  <si>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</si>
  <si>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</si>
  <si>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</si>
  <si>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</si>
  <si>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</si>
  <si>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</si>
  <si>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</si>
  <si>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</si>
  <si>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</si>
  <si>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</si>
  <si>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</si>
  <si>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</si>
  <si>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</si>
  <si>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</si>
  <si>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</si>
  <si>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</si>
  <si>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</si>
  <si>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</si>
  <si>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</si>
  <si>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</si>
  <si>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</si>
  <si>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</si>
  <si>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</si>
  <si>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</si>
  <si>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</si>
  <si>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</si>
  <si>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</si>
  <si>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</si>
  <si>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</si>
  <si>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</si>
  <si>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</si>
  <si>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</si>
  <si>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</si>
  <si>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</si>
  <si>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</si>
  <si>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</si>
  <si>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</si>
  <si>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</si>
  <si>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</si>
  <si>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</si>
  <si>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</si>
  <si>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</si>
  <si>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</si>
  <si>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</si>
  <si>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</si>
  <si>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</si>
  <si>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</si>
  <si>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</si>
  <si>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</si>
  <si>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</si>
  <si>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</si>
  <si>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</si>
  <si>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</si>
  <si>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</si>
  <si>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</si>
  <si>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</si>
  <si>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</si>
  <si>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</si>
  <si>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</si>
  <si>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</si>
  <si>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</si>
  <si>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</si>
  <si>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</si>
  <si>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</si>
  <si>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</si>
  <si>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</si>
  <si>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</si>
  <si>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</si>
  <si>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</si>
  <si>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</si>
  <si>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</si>
  <si>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</si>
  <si>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</si>
  <si>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</si>
  <si>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</si>
  <si>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</si>
  <si>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</si>
  <si>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</si>
  <si>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</si>
  <si>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</si>
  <si>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</si>
  <si>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</si>
  <si>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</si>
  <si>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</si>
  <si>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</si>
  <si>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</si>
  <si>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</si>
  <si>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</si>
  <si>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</si>
  <si>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</si>
  <si>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</si>
  <si>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</si>
  <si>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</si>
  <si>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</si>
  <si>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</si>
  <si>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</si>
  <si>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</si>
  <si>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</si>
  <si>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</si>
  <si>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</si>
  <si>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</si>
  <si>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</si>
  <si>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</si>
  <si>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</si>
  <si>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</si>
  <si>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</si>
  <si>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</si>
  <si>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</si>
  <si>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</si>
  <si>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</si>
  <si>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</si>
  <si>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</si>
  <si>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</si>
  <si>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</si>
  <si>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</si>
  <si>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</si>
  <si>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</si>
  <si>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</si>
  <si>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</si>
  <si>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</si>
  <si>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</si>
  <si>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</si>
  <si>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</si>
  <si>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</si>
  <si>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</si>
  <si>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</si>
  <si>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</si>
  <si>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</si>
  <si>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</si>
  <si>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</si>
  <si>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</si>
  <si>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</si>
  <si>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</si>
  <si>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</si>
  <si>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</si>
  <si>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</si>
  <si>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</si>
  <si>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</si>
  <si>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</si>
  <si>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</si>
  <si>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</si>
  <si>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</si>
  <si>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</si>
  <si>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</si>
  <si>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</si>
  <si>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</si>
  <si>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</si>
  <si>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</si>
  <si>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</si>
  <si>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</si>
  <si>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</si>
  <si>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</si>
  <si>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</si>
  <si>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</si>
  <si>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</si>
  <si>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</si>
  <si>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</si>
  <si>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</si>
  <si>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</si>
  <si>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</si>
  <si>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</si>
  <si>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</si>
  <si>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</si>
  <si>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</si>
  <si>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</si>
  <si>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</si>
  <si>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</si>
  <si>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</si>
  <si>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</si>
  <si>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</si>
  <si>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</si>
  <si>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</si>
  <si>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</si>
  <si>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</si>
  <si>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</si>
  <si>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</si>
  <si>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</si>
  <si>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</si>
  <si>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</si>
  <si>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</si>
  <si>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</si>
  <si>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</si>
  <si>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</si>
  <si>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</si>
  <si>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</si>
  <si>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</si>
  <si>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</si>
  <si>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</si>
  <si>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</si>
  <si>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</si>
  <si>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</si>
  <si>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</si>
  <si>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</si>
  <si>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</si>
  <si>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</si>
  <si>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</si>
  <si>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</si>
  <si>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</si>
  <si>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</si>
  <si>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</si>
  <si>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</si>
  <si>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</si>
  <si>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</si>
  <si>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</si>
  <si>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</si>
  <si>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</si>
  <si>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</si>
  <si>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</si>
  <si>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</si>
  <si>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</si>
  <si>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</si>
  <si>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</si>
  <si>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</si>
  <si>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</si>
  <si>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</si>
  <si>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</si>
  <si>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</si>
  <si>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</si>
  <si>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</si>
  <si>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</si>
  <si>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</si>
  <si>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</si>
  <si>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</si>
  <si>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</si>
  <si>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</si>
  <si>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</si>
  <si>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</si>
  <si>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</si>
  <si>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</si>
  <si>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</si>
  <si>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</si>
  <si>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</si>
  <si>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</si>
  <si>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</si>
  <si>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</si>
  <si>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</si>
  <si>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</si>
  <si>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</si>
  <si>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</si>
  <si>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</si>
  <si>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</si>
  <si>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</si>
  <si>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</si>
  <si>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</si>
  <si>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</si>
  <si>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</si>
  <si>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</si>
  <si>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</si>
  <si>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</si>
  <si>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</si>
  <si>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</si>
  <si>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</si>
  <si>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</si>
  <si>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</si>
  <si>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</si>
  <si>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</si>
  <si>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</si>
  <si>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</si>
  <si>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</si>
  <si>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</si>
  <si>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</si>
  <si>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</si>
  <si>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</si>
  <si>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</si>
  <si>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</si>
  <si>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</si>
  <si>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</si>
  <si>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</si>
  <si>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</si>
  <si>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</si>
  <si>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</si>
  <si>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</si>
  <si>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</si>
  <si>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</si>
  <si>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</si>
  <si>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</si>
  <si>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</si>
  <si>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</si>
  <si>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</si>
  <si>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</si>
  <si>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</si>
  <si>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</si>
  <si>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</si>
  <si>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</si>
  <si>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</si>
  <si>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</si>
  <si>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</si>
  <si>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</si>
  <si>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</si>
  <si>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</si>
  <si>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</si>
  <si>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</si>
  <si>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</si>
  <si>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</si>
  <si>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</si>
  <si>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</si>
  <si>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</si>
  <si>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</si>
  <si>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</si>
  <si>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</si>
  <si>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</si>
  <si>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</si>
  <si>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</si>
  <si>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</si>
  <si>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</si>
  <si>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</si>
  <si>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</si>
  <si>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</si>
  <si>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</si>
  <si>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</si>
  <si>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</si>
  <si>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</si>
  <si>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</si>
  <si>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</si>
  <si>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</si>
  <si>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</si>
  <si>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</si>
  <si>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</si>
  <si>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</si>
  <si>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</si>
  <si>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</si>
  <si>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</si>
  <si>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</si>
  <si>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</si>
  <si>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</si>
  <si>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</si>
  <si>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</si>
  <si>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</si>
  <si>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</si>
  <si>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</si>
  <si>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</si>
  <si>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</si>
  <si>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</si>
  <si>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</si>
  <si>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</si>
  <si>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</si>
  <si>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</si>
  <si>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</si>
  <si>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</si>
  <si>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</si>
  <si>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</si>
  <si>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</si>
  <si>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</si>
  <si>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</si>
  <si>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</si>
  <si>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</si>
  <si>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</si>
  <si>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</si>
  <si>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</si>
  <si>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</si>
  <si>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</si>
  <si>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</si>
  <si>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</si>
  <si>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</si>
  <si>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</si>
  <si>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</si>
  <si>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</si>
  <si>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</si>
  <si>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</si>
  <si>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</si>
  <si>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</si>
  <si>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</si>
  <si>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</si>
  <si>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</si>
  <si>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</si>
  <si>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</si>
  <si>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</si>
  <si>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</si>
  <si>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</si>
  <si>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</si>
  <si>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</si>
  <si>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</si>
  <si>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</si>
  <si>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</si>
  <si>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</si>
  <si>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</si>
  <si>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</si>
  <si>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</si>
  <si>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</si>
  <si>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</si>
  <si>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</si>
  <si>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</si>
  <si>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</si>
  <si>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</si>
  <si>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</si>
  <si>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</si>
  <si>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</si>
  <si>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</si>
  <si>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</si>
  <si>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</si>
  <si>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</si>
  <si>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</si>
  <si>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</si>
  <si>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</si>
  <si>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</si>
  <si>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</si>
  <si>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</si>
  <si>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</si>
  <si>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</si>
  <si>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</si>
  <si>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</si>
  <si>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</si>
  <si>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</si>
  <si>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</si>
  <si>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</si>
  <si>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</si>
  <si>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</si>
  <si>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</si>
  <si>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</si>
  <si>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</si>
  <si>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</si>
  <si>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</si>
  <si>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</si>
  <si>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</si>
  <si>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</si>
  <si>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</si>
  <si>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</si>
  <si>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</si>
  <si>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</si>
  <si>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</si>
  <si>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</si>
  <si>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</si>
  <si>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</si>
  <si>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</si>
  <si>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</si>
  <si>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</si>
  <si>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</si>
  <si>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</si>
  <si>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</si>
  <si>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</si>
  <si>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</si>
  <si>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</si>
  <si>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</si>
  <si>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</si>
  <si>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</si>
  <si>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</si>
  <si>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</si>
  <si>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</si>
  <si>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</si>
  <si>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</si>
  <si>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</si>
  <si>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</si>
  <si>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</si>
  <si>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</si>
  <si>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</si>
  <si>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</si>
  <si>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</si>
  <si>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</si>
  <si>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</si>
  <si>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</si>
  <si>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</si>
  <si>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</si>
  <si>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</si>
  <si>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</si>
  <si>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</si>
  <si>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</si>
  <si>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</si>
  <si>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</si>
  <si>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</si>
  <si>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</si>
  <si>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</si>
  <si>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</si>
  <si>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</si>
  <si>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</si>
  <si>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</si>
  <si>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</si>
  <si>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</si>
  <si>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</si>
  <si>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</si>
  <si>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</si>
  <si>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</si>
  <si>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</si>
  <si>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</si>
  <si>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</si>
  <si>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</si>
  <si>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</si>
  <si>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</si>
  <si>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</si>
  <si>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</si>
  <si>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</si>
  <si>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</si>
  <si>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</si>
  <si>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</si>
  <si>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</si>
  <si>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</si>
  <si>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</si>
  <si>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</si>
  <si>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</si>
  <si>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</si>
  <si>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</si>
  <si>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</si>
  <si>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</si>
  <si>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</si>
  <si>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</si>
  <si>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</si>
  <si>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</si>
  <si>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</si>
  <si>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</si>
  <si>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</si>
  <si>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</si>
  <si>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</si>
  <si>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</si>
  <si>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</si>
  <si>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</si>
  <si>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</si>
  <si>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</si>
  <si>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</si>
  <si>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</si>
  <si>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</si>
  <si>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</si>
  <si>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</si>
  <si>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</si>
  <si>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</si>
  <si>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</si>
  <si>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</si>
  <si>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</si>
  <si>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</si>
  <si>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</si>
  <si>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</si>
  <si>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</si>
  <si>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</si>
  <si>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</si>
  <si>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</si>
  <si>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</si>
  <si>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</si>
  <si>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</si>
  <si>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</si>
  <si>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</si>
  <si>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</si>
  <si>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</si>
  <si>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</si>
  <si>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</si>
  <si>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</si>
  <si>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</si>
  <si>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</si>
  <si>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</si>
  <si>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</si>
  <si>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</si>
  <si>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</si>
  <si>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</si>
  <si>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</si>
  <si>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</si>
  <si>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</si>
  <si>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</si>
  <si>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</si>
  <si>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</si>
  <si>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</si>
  <si>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</si>
  <si>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</si>
  <si>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</si>
  <si>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</si>
  <si>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</si>
  <si>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</si>
  <si>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</si>
  <si>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</si>
  <si>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</si>
  <si>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</si>
  <si>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</si>
  <si>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</si>
  <si>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</si>
  <si>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</si>
  <si>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</si>
  <si>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</si>
  <si>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</si>
  <si>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</si>
  <si>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</si>
  <si>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</si>
  <si>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</si>
  <si>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</si>
  <si>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</si>
  <si>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</si>
  <si>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</si>
  <si>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</si>
  <si>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</si>
  <si>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</si>
  <si>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</si>
  <si>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</si>
  <si>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</si>
  <si>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</si>
  <si>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</si>
  <si>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</si>
  <si>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</si>
  <si>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</si>
  <si>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</si>
  <si>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</si>
  <si>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</si>
  <si>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</si>
  <si>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</si>
  <si>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</si>
  <si>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</si>
  <si>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</si>
  <si>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</si>
  <si>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</si>
  <si>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</si>
  <si>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</si>
  <si>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</si>
  <si>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</si>
  <si>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</si>
  <si>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</si>
  <si>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</si>
  <si>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</si>
  <si>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</si>
  <si>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</si>
  <si>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</si>
  <si>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</si>
  <si>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</si>
  <si>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</si>
  <si>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</si>
  <si>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</si>
  <si>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</si>
  <si>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</si>
  <si>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</si>
  <si>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</si>
  <si>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</si>
  <si>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</si>
  <si>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</si>
  <si>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</si>
  <si>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</si>
  <si>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</si>
  <si>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</si>
  <si>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</si>
  <si>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</si>
  <si>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</si>
  <si>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</si>
  <si>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</si>
  <si>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</si>
  <si>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</si>
  <si>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</si>
  <si>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</si>
  <si>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</si>
  <si>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</si>
  <si>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</si>
  <si>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</si>
  <si>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</si>
  <si>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</si>
  <si>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</si>
  <si>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</si>
  <si>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</si>
  <si>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</si>
  <si>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</si>
  <si>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</si>
  <si>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</si>
  <si>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</si>
  <si>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</si>
  <si>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</si>
  <si>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</si>
  <si>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</si>
  <si>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</si>
  <si>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</si>
  <si>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</si>
  <si>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</si>
  <si>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</si>
  <si>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</si>
  <si>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</si>
  <si>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</si>
  <si>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</si>
  <si>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</si>
  <si>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</si>
  <si>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</si>
  <si>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</si>
  <si>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</si>
  <si>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</si>
  <si>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</si>
  <si>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</si>
  <si>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</si>
  <si>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</si>
  <si>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</si>
  <si>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</si>
  <si>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</si>
  <si>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</si>
  <si>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</si>
  <si>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</si>
  <si>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</si>
  <si>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</si>
  <si>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</si>
  <si>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</si>
  <si>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</si>
  <si>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</si>
  <si>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</si>
  <si>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</si>
  <si>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</si>
  <si>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</si>
  <si>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</si>
  <si>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</si>
  <si>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</si>
  <si>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</si>
  <si>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</si>
  <si>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</si>
  <si>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</si>
  <si>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</si>
  <si>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</si>
  <si>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</si>
  <si>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</si>
  <si>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</si>
  <si>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</si>
  <si>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</si>
  <si>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</si>
  <si>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</si>
  <si>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</si>
  <si>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</si>
  <si>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</si>
  <si>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</si>
  <si>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</si>
  <si>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</si>
  <si>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</si>
  <si>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</si>
  <si>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</si>
  <si>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</si>
  <si>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</si>
  <si>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</si>
  <si>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</si>
  <si>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</si>
  <si>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</si>
  <si>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</si>
  <si>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</si>
  <si>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</si>
  <si>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</si>
  <si>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</si>
  <si>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</si>
  <si>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</si>
  <si>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</si>
  <si>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</si>
  <si>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</si>
  <si>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</si>
  <si>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</si>
  <si>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</si>
  <si>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</si>
  <si>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</si>
  <si>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</si>
  <si>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</si>
  <si>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</si>
  <si>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</si>
  <si>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</si>
  <si>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</si>
  <si>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</si>
  <si>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</si>
  <si>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</si>
  <si>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</si>
  <si>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</si>
  <si>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</si>
  <si>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</si>
  <si>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</si>
  <si>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</si>
  <si>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</si>
  <si>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</si>
  <si>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</si>
  <si>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</si>
  <si>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</si>
  <si>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</si>
  <si>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</si>
  <si>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</si>
  <si>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</si>
  <si>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</si>
  <si>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</si>
  <si>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</si>
  <si>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</si>
  <si>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</si>
  <si>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</si>
  <si>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</si>
  <si>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</si>
  <si>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</si>
  <si>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</si>
  <si>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</si>
  <si>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</si>
  <si>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</si>
  <si>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</si>
  <si>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</si>
  <si>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</si>
  <si>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</si>
  <si>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</si>
  <si>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</si>
  <si>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</si>
  <si>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</si>
  <si>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</si>
  <si>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</si>
  <si>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</si>
  <si>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</si>
  <si>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</si>
  <si>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</si>
  <si>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</si>
  <si>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</si>
  <si>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</si>
  <si>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</si>
  <si>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</si>
  <si>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</si>
  <si>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</si>
  <si>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</si>
  <si>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</si>
  <si>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</si>
  <si>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</si>
  <si>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</si>
  <si>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</si>
  <si>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</si>
  <si>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</si>
  <si>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</si>
  <si>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</si>
  <si>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</si>
  <si>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</si>
  <si>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</si>
  <si>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</si>
  <si>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</si>
  <si>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</si>
  <si>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</si>
  <si>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</si>
  <si>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</si>
  <si>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</si>
  <si>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</si>
  <si>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</si>
  <si>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</si>
  <si>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</si>
  <si>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</si>
  <si>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</si>
  <si>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</si>
  <si>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</si>
  <si>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</si>
  <si>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</si>
  <si>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</si>
  <si>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</si>
  <si>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</si>
  <si>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</si>
  <si>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</si>
  <si>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</si>
  <si>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</si>
  <si>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</si>
  <si>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</si>
  <si>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</si>
  <si>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</si>
  <si>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</si>
  <si>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</si>
  <si>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</si>
  <si>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</si>
  <si>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</si>
  <si>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</si>
  <si>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</si>
  <si>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</si>
  <si>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</si>
  <si>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</si>
  <si>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</si>
  <si>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</si>
  <si>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</si>
  <si>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</si>
  <si>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</si>
  <si>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</si>
  <si>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</si>
  <si>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</si>
  <si>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</si>
  <si>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</si>
  <si>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</si>
  <si>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</si>
  <si>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</si>
  <si>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</si>
  <si>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</si>
  <si>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</si>
  <si>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</si>
  <si>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</si>
  <si>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</si>
  <si>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</si>
  <si>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</si>
  <si>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</si>
  <si>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</si>
  <si>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</si>
  <si>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</si>
  <si>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</si>
  <si>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</si>
  <si>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</si>
  <si>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</si>
  <si>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</si>
  <si>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</si>
  <si>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</si>
  <si>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</si>
  <si>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</si>
  <si>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</si>
  <si>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</si>
  <si>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</si>
  <si>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</si>
  <si>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</si>
  <si>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</si>
  <si>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</si>
  <si>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</si>
  <si>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</si>
  <si>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</si>
  <si>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</si>
  <si>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</si>
  <si>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</si>
  <si>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</si>
  <si>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</si>
  <si>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</si>
  <si>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</si>
  <si>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</si>
  <si>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</si>
  <si>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</si>
  <si>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</si>
  <si>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</si>
  <si>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</si>
  <si>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</si>
  <si>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</si>
  <si>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</si>
  <si>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</si>
  <si>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</si>
  <si>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</si>
  <si>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</si>
  <si>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</si>
  <si>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</si>
  <si>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</si>
  <si>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</si>
  <si>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</si>
  <si>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</si>
  <si>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</si>
  <si>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</si>
  <si>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</si>
  <si>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</si>
  <si>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</si>
  <si>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</si>
  <si>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</si>
  <si>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</si>
  <si>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</si>
  <si>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</si>
  <si>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</si>
  <si>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</si>
  <si>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</si>
  <si>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</si>
  <si>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</si>
  <si>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</si>
  <si>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</si>
  <si>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</si>
  <si>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</si>
  <si>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</si>
  <si>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</si>
  <si>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</si>
  <si>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</si>
  <si>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</si>
  <si>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</si>
  <si>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</si>
  <si>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</si>
  <si>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</si>
  <si>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</si>
  <si>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</si>
  <si>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</si>
  <si>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</si>
  <si>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</si>
  <si>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</si>
  <si>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</si>
  <si>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</si>
  <si>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</si>
  <si>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</si>
  <si>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</si>
  <si>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</si>
  <si>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</si>
  <si>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</si>
  <si>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</si>
  <si>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</si>
  <si>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</si>
  <si>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</si>
  <si>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</si>
  <si>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</si>
  <si>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</si>
  <si>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</si>
  <si>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</si>
  <si>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</si>
  <si>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</si>
  <si>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</si>
  <si>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</si>
  <si>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</si>
  <si>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</si>
  <si>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</si>
  <si>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</si>
  <si>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</si>
  <si>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</si>
  <si>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</si>
  <si>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</si>
  <si>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</si>
  <si>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</si>
  <si>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</si>
  <si>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</si>
  <si>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</si>
  <si>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</si>
  <si>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</si>
  <si>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</si>
  <si>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</si>
  <si>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</si>
  <si>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</si>
  <si>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</si>
  <si>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</si>
  <si>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</si>
  <si>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</si>
  <si>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</si>
  <si>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</si>
  <si>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</si>
  <si>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</si>
  <si>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</si>
  <si>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</si>
  <si>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</si>
  <si>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</si>
  <si>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</si>
  <si>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</si>
  <si>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</si>
  <si>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</si>
  <si>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</si>
  <si>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</si>
  <si>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</si>
  <si>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</si>
  <si>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</si>
  <si>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</si>
  <si>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</si>
  <si>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</si>
  <si>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</si>
  <si>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</si>
  <si>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</si>
  <si>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</si>
  <si>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</si>
  <si>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</si>
  <si>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</si>
  <si>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</si>
  <si>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</si>
  <si>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</si>
  <si>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</si>
  <si>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</si>
  <si>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</si>
  <si>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</si>
  <si>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</si>
  <si>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</si>
  <si>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</si>
  <si>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</si>
  <si>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</si>
  <si>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</si>
  <si>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</si>
  <si>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</si>
  <si>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</si>
  <si>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</si>
  <si>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</si>
  <si>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</si>
  <si>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</si>
  <si>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</si>
  <si>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</si>
  <si>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</si>
  <si>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</si>
  <si>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</si>
  <si>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</si>
  <si>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</si>
  <si>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</si>
  <si>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</si>
  <si>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</si>
  <si>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</si>
  <si>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</si>
  <si>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</si>
  <si>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</si>
  <si>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</si>
  <si>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</si>
  <si>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</si>
  <si>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</si>
  <si>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</si>
  <si>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</si>
  <si>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</si>
  <si>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</si>
  <si>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</si>
  <si>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</si>
  <si>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</si>
  <si>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</si>
  <si>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</si>
  <si>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</si>
  <si>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</si>
  <si>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</si>
  <si>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</si>
  <si>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</si>
  <si>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</si>
  <si>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</si>
  <si>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</si>
  <si>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</si>
  <si>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</si>
  <si>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</si>
  <si>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</si>
  <si>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</si>
  <si>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</si>
  <si>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</si>
  <si>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</si>
  <si>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</si>
  <si>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</si>
  <si>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</si>
  <si>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</si>
  <si>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</si>
  <si>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</si>
  <si>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</si>
  <si>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</si>
  <si>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</si>
  <si>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</si>
  <si>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</si>
  <si>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</si>
  <si>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</si>
  <si>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</si>
  <si>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</si>
  <si>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</si>
  <si>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</si>
  <si>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</si>
  <si>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</si>
  <si>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</si>
  <si>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</si>
  <si>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</si>
  <si>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</si>
  <si>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</si>
  <si>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</si>
  <si>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</si>
  <si>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</si>
  <si>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</si>
  <si>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</si>
  <si>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</si>
  <si>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</si>
  <si>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</si>
  <si>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</si>
  <si>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</si>
  <si>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</si>
  <si>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</si>
  <si>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</si>
  <si>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</si>
  <si>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</si>
  <si>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</si>
  <si>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</si>
  <si>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</si>
  <si>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</si>
  <si>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</si>
  <si>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</si>
  <si>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</si>
  <si>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</si>
  <si>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</si>
  <si>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</si>
  <si>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</si>
  <si>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</si>
  <si>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</si>
  <si>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</si>
  <si>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</si>
  <si>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</si>
  <si>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</si>
  <si>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</si>
  <si>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</si>
  <si>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</si>
  <si>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</si>
  <si>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</si>
  <si>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</si>
  <si>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</si>
  <si>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</si>
  <si>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</si>
  <si>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</si>
  <si>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</si>
  <si>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</si>
  <si>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</si>
  <si>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</si>
  <si>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</si>
  <si>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</si>
  <si>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</si>
  <si>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</si>
  <si>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</si>
  <si>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</si>
  <si>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</si>
  <si>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</si>
  <si>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</si>
  <si>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</si>
  <si>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</si>
  <si>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</si>
  <si>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</si>
  <si>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</si>
  <si>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</si>
  <si>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</si>
  <si>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</si>
  <si>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</si>
  <si>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</si>
  <si>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</si>
  <si>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</si>
  <si>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</si>
  <si>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</si>
  <si>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</si>
  <si>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</si>
  <si>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</si>
  <si>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</si>
  <si>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</si>
  <si>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</si>
  <si>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</si>
  <si>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</si>
  <si>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</si>
  <si>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</si>
  <si>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</si>
  <si>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</si>
  <si>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</si>
  <si>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</si>
  <si>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</si>
  <si>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</si>
  <si>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</si>
  <si>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</si>
  <si>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</si>
  <si>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</si>
  <si>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</si>
  <si>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</si>
  <si>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</si>
  <si>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</si>
  <si>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</si>
  <si>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</si>
  <si>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</si>
  <si>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</si>
  <si>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</si>
  <si>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</si>
  <si>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</si>
  <si>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</si>
  <si>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</si>
  <si>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</si>
  <si>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</si>
  <si>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</si>
  <si>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</si>
  <si>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</si>
  <si>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</si>
  <si>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</si>
  <si>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</si>
  <si>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</si>
  <si>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</si>
  <si>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</si>
  <si>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</si>
  <si>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</si>
  <si>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</si>
  <si>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</si>
  <si>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</si>
  <si>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</si>
  <si>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</si>
  <si>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</si>
  <si>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</si>
  <si>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</si>
  <si>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</si>
  <si>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</si>
  <si>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</si>
  <si>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</si>
  <si>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</si>
  <si>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</si>
  <si>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</si>
  <si>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</si>
  <si>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</si>
  <si>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</si>
  <si>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</si>
  <si>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</si>
  <si>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</si>
  <si>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</si>
  <si>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</si>
  <si>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</si>
  <si>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</si>
  <si>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</si>
  <si>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</si>
  <si>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</si>
  <si>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</si>
  <si>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</si>
  <si>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</si>
  <si>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</si>
  <si>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</si>
  <si>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</si>
  <si>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</si>
  <si>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</si>
  <si>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</si>
  <si>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</si>
  <si>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</si>
  <si>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</si>
  <si>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</si>
  <si>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</si>
  <si>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</si>
  <si>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</si>
  <si>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</si>
  <si>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</si>
  <si>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</si>
  <si>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</si>
  <si>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</si>
  <si>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</si>
  <si>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</si>
  <si>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</si>
  <si>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</si>
  <si>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</si>
  <si>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</si>
  <si>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</si>
  <si>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</si>
  <si>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</si>
  <si>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</si>
  <si>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</si>
  <si>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</si>
  <si>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</si>
  <si>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</si>
  <si>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</si>
  <si>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</si>
  <si>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</si>
  <si>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</si>
  <si>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</si>
  <si>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</si>
  <si>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</si>
  <si>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</si>
  <si>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</si>
  <si>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</si>
  <si>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</si>
  <si>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</si>
  <si>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</si>
  <si>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</si>
  <si>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</si>
  <si>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</si>
  <si>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</si>
  <si>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</si>
  <si>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</si>
  <si>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</si>
  <si>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</si>
  <si>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</si>
  <si>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</si>
  <si>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</si>
  <si>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</si>
  <si>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</si>
  <si>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</si>
  <si>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</si>
  <si>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</si>
  <si>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</si>
  <si>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</si>
  <si>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</si>
  <si>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</si>
  <si>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</si>
  <si>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</si>
  <si>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</si>
  <si>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</si>
  <si>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</si>
  <si>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</si>
  <si>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</si>
  <si>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</si>
  <si>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</si>
  <si>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</si>
  <si>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</si>
  <si>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</si>
  <si>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</si>
  <si>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</si>
  <si>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</si>
  <si>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</si>
  <si>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</si>
  <si>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</si>
  <si>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</si>
  <si>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</si>
  <si>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</si>
  <si>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</si>
  <si>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</si>
  <si>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</si>
  <si>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</si>
  <si>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</si>
  <si>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</si>
  <si>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</si>
  <si>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</si>
  <si>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</si>
  <si>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</si>
  <si>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</si>
  <si>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</si>
  <si>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</si>
  <si>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</si>
  <si>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</si>
  <si>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</si>
  <si>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</si>
  <si>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</si>
  <si>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</si>
  <si>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</si>
  <si>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</si>
  <si>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</si>
  <si>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</si>
  <si>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</si>
  <si>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</si>
  <si>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</si>
  <si>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</si>
  <si>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</si>
  <si>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</si>
  <si>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</si>
  <si>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</si>
  <si>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</si>
  <si>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</si>
  <si>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</si>
  <si>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</si>
  <si>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</si>
  <si>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</si>
  <si>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</si>
  <si>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</si>
  <si>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</si>
  <si>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</si>
  <si>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</si>
  <si>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</si>
  <si>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</si>
  <si>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</si>
  <si>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</si>
  <si>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</si>
  <si>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</si>
  <si>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</si>
  <si>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</si>
  <si>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</si>
  <si>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</si>
  <si>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</si>
  <si>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</si>
  <si>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</si>
  <si>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</si>
  <si>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</si>
  <si>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</si>
  <si>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</si>
  <si>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</si>
  <si>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</si>
  <si>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</si>
  <si>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</si>
  <si>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</si>
  <si>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</si>
  <si>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</si>
  <si>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</si>
  <si>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</si>
  <si>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</si>
  <si>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</si>
  <si>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</si>
  <si>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</si>
  <si>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</si>
  <si>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</si>
  <si>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</si>
  <si>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</si>
  <si>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</si>
  <si>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</si>
  <si>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</si>
  <si>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</si>
  <si>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</si>
  <si>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</si>
  <si>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</si>
  <si>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</si>
  <si>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</si>
  <si>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</si>
  <si>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</si>
  <si>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</si>
  <si>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</si>
  <si>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</si>
  <si>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</si>
  <si>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</si>
  <si>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</si>
  <si>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</si>
  <si>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</si>
  <si>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</si>
  <si>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</si>
  <si>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</si>
  <si>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</si>
  <si>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</si>
  <si>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</si>
  <si>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</si>
  <si>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</si>
  <si>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</si>
  <si>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</si>
  <si>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</si>
  <si>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</si>
  <si>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</si>
  <si>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</si>
  <si>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</si>
  <si>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</si>
  <si>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</si>
  <si>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</si>
  <si>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</si>
  <si>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</si>
  <si>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</si>
  <si>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</si>
  <si>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</si>
  <si>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</si>
  <si>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</si>
  <si>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</si>
  <si>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</si>
  <si>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</si>
  <si>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</si>
  <si>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</si>
  <si>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</si>
  <si>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</si>
  <si>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</si>
  <si>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</si>
  <si>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</si>
  <si>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</si>
  <si>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</si>
  <si>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</si>
  <si>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</si>
  <si>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</si>
  <si>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</si>
  <si>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</si>
  <si>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</si>
  <si>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</si>
  <si>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</si>
  <si>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</si>
  <si>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</si>
  <si>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</si>
  <si>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</si>
  <si>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</si>
  <si>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</si>
  <si>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</si>
  <si>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</si>
  <si>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</si>
  <si>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</si>
  <si>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</si>
  <si>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</si>
  <si>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</si>
  <si>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</si>
  <si>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</si>
  <si>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</si>
  <si>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</si>
  <si>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</si>
  <si>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</si>
  <si>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</si>
  <si>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</si>
  <si>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</si>
  <si>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</si>
  <si>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</si>
  <si>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</si>
  <si>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</si>
  <si>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</si>
  <si>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</si>
  <si>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</si>
  <si>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</si>
  <si>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</si>
  <si>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</si>
  <si>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</si>
  <si>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</si>
  <si>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</si>
  <si>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</si>
  <si>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</si>
  <si>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</si>
  <si>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</si>
  <si>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</si>
  <si>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</si>
  <si>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</si>
  <si>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</si>
  <si>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</si>
  <si>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</si>
  <si>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</si>
  <si>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</si>
  <si>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</si>
  <si>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</si>
  <si>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</si>
  <si>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</si>
  <si>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</si>
  <si>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</si>
  <si>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</si>
  <si>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</si>
  <si>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</si>
  <si>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</si>
  <si>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</si>
  <si>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</si>
  <si>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</si>
  <si>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</si>
  <si>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</si>
  <si>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</si>
  <si>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</si>
  <si>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</si>
  <si>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</si>
  <si>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</si>
  <si>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</si>
  <si>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</si>
  <si>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</si>
  <si>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</si>
  <si>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</si>
  <si>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</si>
  <si>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</si>
  <si>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</si>
  <si>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</si>
  <si>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</si>
  <si>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</si>
  <si>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</si>
  <si>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</si>
  <si>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</si>
  <si>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</si>
  <si>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</si>
  <si>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</si>
  <si>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</si>
  <si>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</si>
  <si>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</si>
  <si>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</si>
  <si>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</si>
  <si>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</si>
  <si>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</si>
  <si>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</si>
  <si>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</si>
  <si>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</si>
  <si>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</si>
  <si>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</si>
  <si>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</si>
  <si>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</si>
  <si>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</si>
  <si>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</si>
  <si>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</si>
  <si>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</si>
  <si>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</si>
  <si>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</si>
  <si>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</si>
  <si>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</si>
  <si>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</si>
  <si>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</si>
  <si>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</si>
  <si>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</si>
  <si>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</si>
  <si>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</si>
  <si>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</si>
  <si>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</si>
  <si>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</si>
  <si>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</si>
  <si>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</si>
  <si>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</si>
  <si>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</si>
  <si>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</si>
  <si>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</si>
  <si>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</si>
  <si>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</si>
  <si>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</si>
  <si>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</si>
  <si>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</si>
  <si>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</si>
  <si>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</si>
  <si>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</si>
  <si>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</si>
  <si>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</si>
  <si>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</si>
  <si>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</si>
  <si>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</si>
  <si>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</si>
  <si>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</si>
  <si>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</si>
  <si>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</si>
  <si>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</si>
  <si>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</si>
  <si>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</si>
  <si>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</si>
  <si>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</si>
  <si>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</si>
  <si>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</si>
  <si>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</si>
  <si>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</si>
  <si>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</si>
  <si>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</si>
  <si>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</si>
  <si>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</si>
  <si>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</si>
  <si>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</si>
  <si>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</si>
  <si>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</si>
  <si>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</si>
  <si>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</si>
  <si>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</si>
  <si>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</si>
  <si>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</si>
  <si>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</si>
  <si>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</si>
  <si>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</si>
  <si>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</si>
  <si>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</si>
  <si>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</si>
  <si>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</si>
  <si>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</si>
  <si>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</si>
  <si>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</si>
  <si>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</si>
  <si>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</si>
  <si>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</si>
  <si>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</si>
  <si>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</si>
  <si>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</si>
  <si>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</si>
  <si>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</si>
  <si>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</si>
  <si>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</si>
  <si>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</si>
  <si>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</si>
  <si>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</si>
  <si>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</si>
  <si>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</si>
  <si>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</si>
  <si>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</si>
  <si>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</si>
  <si>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</si>
  <si>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</si>
  <si>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</si>
  <si>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</si>
  <si>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</si>
  <si>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</si>
  <si>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</si>
  <si>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</si>
  <si>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</si>
  <si>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</si>
  <si>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</si>
  <si>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</si>
  <si>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</si>
  <si>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</si>
  <si>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</si>
  <si>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</si>
  <si>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</si>
  <si>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</si>
  <si>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</si>
  <si>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</si>
  <si>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</si>
  <si>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</si>
  <si>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</si>
  <si>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</si>
  <si>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</si>
  <si>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</si>
  <si>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</si>
  <si>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</si>
  <si>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</si>
  <si>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</si>
  <si>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</si>
  <si>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</si>
  <si>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</si>
  <si>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</si>
  <si>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</si>
  <si>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</si>
  <si>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</si>
  <si>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</si>
  <si>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</si>
  <si>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</si>
  <si>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</si>
  <si>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</si>
  <si>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</si>
  <si>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</si>
  <si>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</si>
  <si>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</si>
  <si>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</si>
  <si>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</si>
  <si>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</si>
  <si>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</si>
  <si>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</si>
  <si>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</si>
  <si>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</si>
  <si>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</si>
  <si>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</si>
  <si>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</si>
  <si>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</si>
  <si>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</si>
  <si>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</si>
  <si>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</si>
  <si>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</si>
  <si>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</si>
  <si>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</si>
  <si>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</si>
  <si>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</si>
  <si>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</si>
  <si>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</si>
  <si>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</si>
  <si>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</si>
  <si>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</si>
  <si>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</si>
  <si>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</si>
  <si>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</si>
  <si>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</si>
  <si>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</si>
  <si>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</si>
  <si>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</si>
  <si>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</si>
  <si>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</si>
  <si>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</si>
  <si>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</si>
  <si>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</si>
  <si>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</si>
  <si>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</si>
  <si>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</si>
  <si>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</si>
  <si>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</si>
  <si>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</si>
  <si>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</si>
  <si>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</si>
  <si>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</si>
  <si>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</si>
  <si>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</si>
  <si>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</si>
  <si>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</si>
  <si>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</si>
  <si>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</si>
  <si>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</si>
  <si>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</si>
  <si>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</si>
  <si>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</si>
  <si>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</si>
  <si>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</si>
  <si>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</si>
  <si>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</si>
  <si>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</si>
  <si>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</si>
  <si>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</si>
  <si>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</si>
  <si>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</si>
  <si>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</si>
  <si>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</si>
  <si>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</si>
  <si>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</si>
  <si>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</si>
  <si>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</si>
  <si>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</si>
  <si>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</si>
  <si>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</si>
  <si>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</si>
  <si>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</si>
  <si>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</si>
  <si>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</si>
  <si>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</si>
  <si>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</si>
  <si>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</si>
  <si>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</si>
  <si>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</si>
  <si>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</si>
  <si>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</si>
  <si>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</si>
  <si>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</si>
  <si>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</si>
  <si>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</si>
  <si>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</si>
  <si>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</si>
  <si>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</si>
  <si>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</si>
  <si>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</si>
  <si>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</si>
  <si>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</si>
  <si>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</si>
  <si>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</si>
  <si>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</si>
  <si>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</si>
  <si>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</si>
  <si>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</si>
  <si>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</si>
  <si>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</si>
  <si>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</si>
  <si>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</si>
  <si>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</si>
  <si>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</si>
  <si>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</si>
  <si>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</si>
  <si>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</si>
  <si>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</si>
  <si>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</si>
  <si>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</si>
  <si>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</si>
  <si>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</si>
  <si>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</si>
  <si>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</si>
  <si>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</si>
  <si>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</si>
  <si>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</si>
  <si>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</si>
  <si>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</si>
  <si>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</si>
  <si>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</si>
  <si>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</si>
  <si>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</si>
  <si>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</si>
  <si>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</si>
  <si>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</si>
  <si>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</si>
  <si>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</si>
  <si>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</si>
  <si>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</si>
  <si>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</si>
  <si>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</si>
  <si>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</si>
  <si>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</si>
  <si>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</si>
  <si>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</si>
  <si>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</si>
  <si>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</si>
  <si>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</si>
  <si>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</si>
  <si>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</si>
  <si>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</si>
  <si>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</si>
  <si>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</si>
  <si>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</si>
  <si>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</si>
  <si>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</si>
  <si>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</si>
  <si>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</si>
  <si>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</si>
  <si>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</si>
  <si>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</si>
  <si>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</si>
  <si>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</si>
  <si>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</si>
  <si>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</si>
  <si>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</si>
  <si>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</si>
  <si>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</si>
  <si>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</si>
  <si>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</si>
  <si>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</si>
  <si>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</si>
  <si>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</si>
  <si>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</si>
  <si>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</si>
  <si>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</si>
  <si>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</si>
  <si>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</si>
  <si>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</si>
  <si>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</si>
  <si>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</si>
  <si>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</si>
  <si>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</si>
  <si>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</si>
  <si>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</si>
  <si>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</si>
  <si>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</si>
  <si>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</si>
  <si>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</si>
  <si>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</si>
  <si>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</si>
  <si>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</si>
  <si>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</si>
  <si>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</si>
  <si>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</si>
  <si>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</si>
  <si>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</si>
  <si>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</si>
  <si>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</si>
  <si>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</si>
  <si>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</si>
  <si>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</si>
  <si>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</si>
  <si>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</si>
  <si>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</si>
  <si>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</si>
  <si>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</si>
  <si>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</si>
  <si>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</si>
  <si>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</si>
  <si>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</si>
  <si>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</si>
  <si>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</si>
  <si>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</si>
  <si>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</si>
  <si>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</si>
  <si>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</si>
  <si>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</si>
  <si>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</si>
  <si>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</si>
  <si>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</si>
  <si>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</si>
  <si>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</si>
  <si>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</si>
  <si>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</si>
  <si>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</si>
  <si>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</si>
  <si>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</si>
  <si>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</si>
  <si>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</si>
  <si>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</si>
  <si>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</si>
  <si>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</si>
  <si>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</si>
  <si>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</si>
  <si>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</si>
  <si>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</si>
  <si>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</si>
  <si>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</si>
  <si>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</si>
  <si>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</si>
  <si>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</si>
  <si>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</si>
  <si>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</si>
  <si>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</si>
  <si>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</si>
  <si>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</si>
  <si>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</si>
  <si>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</si>
  <si>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</si>
  <si>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</si>
  <si>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</si>
  <si>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</si>
  <si>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</si>
  <si>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</si>
  <si>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</si>
  <si>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</si>
  <si>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</si>
  <si>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</si>
  <si>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</si>
  <si>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</si>
  <si>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</si>
  <si>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</si>
  <si>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</si>
  <si>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</si>
  <si>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</si>
  <si>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</si>
  <si>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</si>
  <si>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</si>
  <si>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</si>
  <si>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</si>
  <si>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</si>
  <si>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</si>
  <si>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</si>
  <si>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</si>
  <si>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</si>
  <si>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</si>
  <si>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</si>
  <si>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</si>
  <si>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</si>
  <si>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</si>
  <si>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</si>
  <si>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</si>
  <si>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</si>
  <si>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</si>
  <si>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</si>
  <si>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</si>
  <si>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</si>
  <si>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</si>
  <si>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</si>
  <si>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</si>
  <si>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</si>
  <si>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</si>
  <si>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</si>
  <si>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</si>
  <si>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</si>
  <si>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</si>
  <si>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</si>
  <si>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</si>
  <si>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</si>
  <si>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</si>
  <si>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</si>
  <si>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</si>
  <si>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</si>
  <si>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</si>
  <si>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</si>
  <si>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</si>
  <si>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</si>
  <si>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</si>
  <si>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</si>
  <si>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</si>
  <si>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</si>
  <si>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</si>
  <si>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</si>
  <si>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</si>
  <si>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</si>
  <si>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</si>
  <si>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</si>
  <si>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</si>
  <si>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</si>
  <si>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</si>
  <si>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</si>
  <si>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</si>
  <si>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</si>
  <si>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</si>
  <si>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</si>
  <si>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</si>
  <si>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</si>
  <si>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</si>
  <si>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</si>
  <si>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</si>
  <si>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</si>
  <si>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</si>
  <si>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</si>
  <si>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</si>
  <si>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</si>
  <si>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</si>
  <si>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</si>
  <si>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</si>
  <si>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</si>
  <si>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</si>
  <si>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</si>
  <si>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</si>
  <si>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</si>
  <si>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</si>
  <si>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</si>
  <si>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</si>
  <si>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</si>
  <si>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</si>
  <si>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</si>
  <si>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</si>
  <si>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</si>
  <si>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</si>
  <si>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</si>
  <si>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</si>
  <si>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</si>
  <si>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</si>
  <si>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</si>
  <si>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</si>
  <si>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</si>
  <si>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</si>
  <si>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</si>
  <si>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</si>
  <si>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</si>
  <si>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</si>
  <si>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</si>
  <si>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</si>
  <si>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</si>
  <si>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</si>
  <si>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</si>
  <si>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</si>
  <si>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</si>
  <si>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</si>
  <si>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</si>
  <si>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</si>
  <si>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</si>
  <si>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</si>
  <si>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</si>
  <si>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</si>
  <si>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</si>
  <si>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</si>
  <si>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</si>
  <si>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</si>
  <si>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</si>
  <si>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</si>
  <si>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</si>
  <si>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</si>
  <si>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</si>
  <si>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</si>
  <si>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</si>
  <si>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</si>
  <si>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</si>
  <si>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</si>
  <si>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</si>
  <si>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</si>
  <si>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</si>
  <si>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</si>
  <si>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</si>
  <si>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</si>
  <si>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</si>
  <si>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</si>
  <si>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</si>
  <si>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</si>
  <si>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</si>
  <si>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</si>
  <si>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</si>
  <si>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</si>
  <si>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</si>
  <si>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</si>
  <si>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</si>
  <si>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</si>
  <si>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</si>
  <si>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</si>
  <si>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</si>
  <si>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</si>
  <si>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</si>
  <si>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</si>
  <si>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</si>
  <si>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</si>
  <si>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</si>
  <si>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</si>
  <si>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</si>
  <si>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</si>
  <si>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</si>
  <si>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</si>
  <si>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</si>
  <si>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</si>
  <si>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</si>
  <si>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</si>
  <si>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</si>
  <si>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</si>
  <si>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</si>
  <si>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</si>
  <si>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</si>
  <si>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</si>
  <si>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</si>
  <si>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</si>
  <si>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</si>
  <si>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</si>
  <si>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</si>
  <si>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</si>
  <si>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</si>
  <si>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</si>
  <si>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</si>
  <si>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</si>
  <si>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</si>
  <si>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</si>
  <si>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</si>
  <si>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</si>
  <si>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</si>
  <si>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</si>
  <si>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</si>
  <si>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</si>
  <si>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</si>
  <si>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</si>
  <si>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</si>
  <si>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</si>
  <si>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</si>
  <si>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</si>
  <si>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</si>
  <si>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</si>
  <si>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</si>
  <si>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</si>
  <si>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</si>
  <si>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</si>
  <si>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</si>
  <si>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</si>
  <si>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</si>
  <si>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</si>
  <si>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</si>
  <si>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</si>
  <si>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</si>
  <si>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</si>
  <si>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</si>
  <si>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</si>
  <si>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</si>
  <si>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</si>
  <si>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</si>
  <si>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</si>
  <si>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</si>
  <si>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</si>
  <si>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</si>
  <si>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</si>
  <si>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</si>
  <si>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</si>
  <si>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</si>
  <si>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</si>
  <si>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</si>
  <si>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</si>
  <si>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</si>
  <si>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</si>
  <si>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</si>
  <si>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</si>
  <si>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</si>
  <si>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</si>
  <si>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</si>
  <si>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</si>
  <si>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</si>
  <si>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</si>
  <si>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</si>
  <si>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</si>
  <si>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</si>
  <si>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</si>
  <si>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</si>
  <si>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</si>
  <si>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</si>
  <si>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</si>
  <si>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</si>
  <si>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</si>
  <si>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</si>
  <si>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</si>
  <si>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</si>
  <si>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</si>
  <si>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</si>
  <si>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</si>
  <si>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</si>
  <si>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</si>
  <si>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</si>
  <si>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</si>
  <si>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</si>
  <si>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</si>
  <si>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</si>
  <si>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</si>
  <si>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</si>
  <si>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</si>
  <si>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</si>
  <si>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</si>
  <si>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</si>
  <si>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</si>
  <si>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</si>
  <si>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</si>
  <si>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</si>
  <si>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</si>
  <si>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</si>
  <si>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</si>
  <si>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</si>
  <si>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</si>
  <si>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</si>
  <si>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</si>
  <si>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</si>
  <si>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</si>
  <si>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</si>
  <si>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</si>
  <si>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</si>
  <si>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</si>
  <si>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</si>
  <si>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</si>
  <si>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</si>
  <si>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</si>
  <si>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</si>
  <si>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</si>
  <si>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</si>
  <si>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</si>
  <si>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</si>
  <si>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</si>
  <si>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</si>
  <si>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</si>
  <si>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</si>
  <si>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</si>
  <si>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</si>
  <si>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</si>
  <si>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</si>
  <si>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</si>
  <si>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</si>
  <si>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</si>
  <si>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</si>
  <si>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</si>
  <si>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</si>
  <si>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</si>
  <si>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</si>
  <si>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</si>
  <si>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</si>
  <si>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</si>
  <si>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</si>
  <si>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</si>
  <si>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</si>
  <si>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</si>
  <si>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</si>
  <si>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</si>
  <si>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</si>
  <si>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</si>
  <si>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</si>
  <si>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</si>
  <si>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</si>
  <si>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</si>
  <si>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</si>
  <si>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</si>
  <si>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</si>
  <si>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</si>
  <si>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</si>
  <si>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</si>
  <si>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</si>
  <si>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</si>
  <si>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</si>
  <si>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</si>
  <si>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</si>
  <si>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</si>
  <si>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</si>
  <si>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</si>
  <si>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</si>
  <si>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</si>
  <si>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</si>
  <si>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</si>
  <si>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</si>
  <si>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</si>
  <si>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</si>
  <si>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</si>
  <si>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</si>
  <si>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</si>
  <si>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</si>
  <si>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</si>
  <si>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</si>
  <si>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</si>
  <si>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</si>
  <si>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</si>
  <si>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</si>
  <si>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</si>
  <si>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</si>
  <si>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</si>
  <si>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</si>
  <si>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</si>
  <si>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</si>
  <si>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</si>
  <si>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</si>
  <si>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</si>
  <si>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</si>
  <si>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</si>
  <si>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</si>
  <si>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</si>
  <si>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</si>
  <si>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</si>
  <si>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</si>
  <si>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</si>
  <si>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</si>
  <si>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</si>
  <si>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</si>
  <si>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</si>
  <si>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</si>
  <si>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</si>
  <si>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</si>
  <si>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</si>
  <si>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</si>
  <si>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</si>
  <si>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</si>
  <si>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</si>
  <si>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</si>
  <si>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</si>
  <si>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</si>
  <si>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</si>
  <si>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</si>
  <si>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</si>
  <si>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</si>
  <si>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</si>
  <si>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</si>
  <si>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</si>
  <si>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</si>
  <si>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</si>
  <si>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</si>
  <si>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</si>
  <si>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</si>
  <si>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</si>
  <si>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</si>
  <si>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</si>
  <si>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</si>
  <si>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</si>
  <si>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</si>
  <si>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</si>
  <si>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</si>
  <si>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</si>
  <si>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</si>
  <si>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</si>
  <si>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</si>
  <si>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</si>
  <si>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</si>
  <si>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</si>
  <si>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</si>
  <si>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</si>
  <si>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</si>
  <si>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</si>
  <si>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</si>
  <si>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</si>
  <si>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</si>
  <si>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</si>
  <si>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</si>
  <si>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</si>
  <si>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</si>
  <si>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</si>
  <si>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</si>
  <si>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</si>
  <si>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</si>
  <si>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</si>
  <si>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</si>
  <si>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</si>
  <si>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</si>
  <si>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</si>
  <si>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</si>
  <si>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</si>
  <si>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</si>
  <si>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</si>
  <si>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</si>
  <si>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</si>
  <si>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</si>
  <si>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</si>
  <si>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</si>
  <si>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</si>
  <si>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</si>
  <si>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</si>
  <si>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</si>
  <si>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</si>
  <si>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</si>
  <si>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</si>
  <si>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</si>
  <si>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</si>
  <si>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</si>
  <si>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</si>
  <si>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</si>
  <si>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</si>
  <si>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</si>
  <si>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</si>
  <si>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</si>
  <si>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</si>
  <si>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</si>
  <si>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</si>
  <si>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</si>
  <si>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</si>
  <si>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</si>
  <si>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</si>
  <si>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</si>
  <si>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</si>
  <si>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</si>
  <si>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</si>
  <si>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</si>
  <si>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</si>
  <si>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</si>
  <si>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</si>
  <si>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</si>
  <si>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</si>
  <si>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</si>
  <si>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</si>
  <si>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</si>
  <si>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</si>
  <si>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</si>
  <si>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</si>
  <si>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</si>
  <si>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</si>
  <si>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</si>
  <si>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</si>
  <si>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</si>
  <si>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</si>
  <si>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</si>
  <si>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</si>
  <si>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</si>
  <si>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</si>
  <si>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</si>
  <si>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</si>
  <si>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</si>
  <si>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</si>
  <si>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</si>
  <si>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</si>
  <si>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</si>
  <si>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</si>
  <si>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</si>
  <si>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</si>
  <si>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</si>
  <si>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</si>
  <si>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</si>
  <si>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</si>
  <si>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</si>
  <si>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</si>
  <si>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</si>
  <si>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</si>
  <si>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</si>
  <si>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</si>
  <si>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</si>
  <si>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</si>
  <si>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</si>
  <si>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</si>
  <si>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</si>
  <si>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</si>
  <si>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</si>
  <si>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</si>
  <si>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</si>
  <si>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</si>
  <si>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</si>
  <si>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</si>
  <si>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</si>
  <si>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</si>
  <si>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</si>
  <si>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</si>
  <si>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</si>
  <si>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</si>
  <si>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</si>
  <si>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</si>
  <si>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</si>
  <si>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</si>
  <si>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</si>
  <si>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</si>
  <si>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</si>
  <si>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</si>
  <si>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</si>
  <si>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</si>
  <si>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</si>
  <si>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</si>
  <si>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</si>
  <si>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</si>
  <si>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</si>
  <si>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</si>
  <si>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</si>
  <si>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</si>
  <si>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</si>
  <si>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</si>
  <si>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</si>
  <si>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</si>
  <si>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</si>
  <si>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</si>
  <si>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</si>
  <si>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</si>
  <si>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</si>
  <si>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</si>
  <si>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</si>
  <si>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</si>
  <si>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</si>
  <si>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</si>
  <si>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</si>
  <si>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</si>
  <si>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</si>
  <si>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</si>
  <si>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</si>
  <si>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</si>
  <si>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</si>
  <si>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</si>
  <si>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</si>
  <si>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</si>
  <si>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</si>
  <si>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</si>
  <si>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</si>
  <si>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</si>
  <si>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</si>
  <si>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</si>
  <si>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</si>
  <si>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</si>
  <si>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</si>
  <si>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</si>
  <si>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</si>
  <si>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</si>
  <si>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</si>
  <si>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</si>
  <si>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</si>
  <si>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</si>
  <si>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</si>
  <si>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</si>
  <si>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</si>
  <si>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</si>
  <si>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</si>
  <si>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</si>
  <si>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</si>
  <si>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</si>
  <si>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</si>
  <si>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</si>
  <si>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</si>
  <si>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</si>
  <si>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</si>
  <si>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</si>
  <si>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</si>
  <si>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</si>
  <si>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</si>
  <si>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</si>
  <si>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</si>
  <si>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</si>
  <si>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</si>
  <si>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</si>
  <si>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</si>
  <si>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</si>
  <si>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</si>
  <si>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</si>
  <si>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</si>
  <si>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</si>
  <si>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</si>
  <si>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</si>
  <si>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</si>
  <si>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</si>
  <si>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</si>
  <si>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</si>
  <si>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</si>
  <si>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</si>
  <si>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</si>
  <si>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</si>
  <si>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</si>
  <si>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</si>
  <si>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</si>
  <si>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</si>
  <si>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</si>
  <si>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</si>
  <si>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</si>
  <si>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</si>
  <si>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</si>
  <si>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</si>
  <si>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</si>
  <si>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</si>
  <si>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</si>
  <si>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</si>
  <si>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</si>
  <si>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</si>
  <si>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</si>
  <si>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</si>
  <si>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</si>
  <si>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</si>
  <si>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</si>
  <si>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</si>
  <si>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</si>
  <si>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</si>
  <si>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</si>
  <si>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</si>
  <si>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</si>
  <si>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</si>
  <si>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</si>
  <si>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</si>
  <si>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</si>
  <si>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</si>
  <si>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</si>
  <si>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</si>
  <si>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</si>
  <si>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</si>
  <si>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</si>
  <si>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</si>
  <si>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</si>
  <si>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</si>
  <si>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</si>
  <si>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</si>
  <si>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</si>
  <si>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</si>
  <si>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</si>
  <si>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</si>
  <si>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</si>
  <si>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</si>
  <si>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</si>
  <si>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</si>
  <si>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</si>
  <si>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</si>
  <si>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</si>
  <si>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</si>
  <si>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</si>
  <si>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</si>
  <si>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</si>
  <si>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</si>
  <si>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</si>
  <si>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</si>
  <si>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</si>
  <si>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</si>
  <si>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</si>
  <si>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</si>
  <si>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</si>
  <si>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</si>
  <si>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</si>
  <si>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</si>
  <si>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</si>
  <si>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</si>
  <si>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</si>
  <si>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</si>
  <si>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</si>
  <si>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</si>
  <si>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</si>
  <si>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</si>
  <si>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</si>
  <si>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</si>
  <si>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</si>
  <si>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</si>
  <si>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</si>
  <si>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</si>
  <si>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</si>
  <si>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</si>
  <si>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</si>
  <si>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</si>
  <si>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</si>
  <si>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</si>
  <si>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</si>
  <si>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</si>
  <si>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</si>
  <si>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</si>
  <si>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</si>
  <si>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</si>
  <si>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</si>
  <si>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</si>
  <si>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</si>
  <si>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</si>
  <si>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</si>
  <si>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</si>
  <si>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</si>
  <si>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</si>
  <si>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</si>
  <si>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</si>
  <si>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</si>
  <si>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</si>
  <si>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</si>
  <si>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</si>
  <si>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</si>
  <si>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</si>
  <si>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</si>
  <si>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</si>
  <si>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</si>
  <si>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</si>
  <si>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</si>
  <si>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</si>
  <si>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</si>
  <si>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</si>
  <si>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</si>
  <si>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</si>
  <si>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</si>
  <si>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</si>
  <si>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</si>
  <si>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</si>
  <si>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</si>
  <si>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</si>
  <si>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</si>
  <si>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</si>
  <si>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</si>
  <si>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</si>
  <si>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</si>
  <si>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</si>
  <si>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</si>
  <si>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</si>
  <si>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</si>
  <si>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</si>
  <si>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</si>
  <si>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</si>
  <si>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</si>
  <si>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</si>
  <si>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</si>
  <si>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</si>
  <si>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</si>
  <si>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</si>
  <si>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</si>
  <si>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</si>
  <si>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</si>
  <si>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</si>
  <si>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</si>
  <si>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</si>
  <si>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</si>
  <si>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</si>
  <si>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</si>
  <si>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</si>
  <si>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</si>
  <si>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</si>
  <si>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</si>
  <si>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</si>
  <si>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</si>
  <si>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</si>
  <si>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</si>
  <si>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</si>
  <si>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</si>
  <si>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</si>
  <si>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</si>
  <si>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</si>
  <si>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</si>
  <si>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</si>
  <si>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</si>
  <si>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</si>
  <si>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</si>
  <si>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</si>
  <si>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</si>
  <si>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</si>
  <si>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</si>
  <si>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</si>
  <si>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</si>
  <si>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</si>
  <si>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</si>
  <si>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</si>
  <si>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</si>
  <si>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</si>
  <si>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</si>
  <si>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</si>
  <si>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</si>
  <si>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</si>
  <si>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</si>
  <si>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</si>
  <si>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</si>
  <si>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</si>
  <si>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</si>
  <si>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</si>
  <si>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</si>
  <si>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</si>
  <si>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</si>
  <si>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</si>
  <si>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</si>
  <si>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</si>
  <si>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</si>
  <si>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</si>
  <si>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</si>
  <si>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</si>
  <si>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</si>
  <si>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</si>
  <si>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</si>
  <si>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</si>
  <si>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</si>
  <si>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</si>
  <si>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</si>
  <si>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</si>
  <si>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</si>
  <si>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</si>
  <si>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</si>
  <si>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</si>
  <si>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</si>
  <si>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</si>
  <si>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</si>
  <si>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</si>
  <si>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</si>
  <si>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</si>
  <si>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</si>
  <si>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</si>
  <si>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</si>
  <si>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</si>
  <si>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</si>
  <si>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</si>
  <si>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</si>
  <si>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</si>
  <si>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</si>
  <si>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</si>
  <si>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</si>
  <si>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</si>
  <si>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</si>
  <si>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</si>
  <si>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</si>
  <si>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</si>
  <si>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</si>
  <si>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</si>
  <si>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</si>
  <si>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</si>
  <si>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</si>
  <si>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</si>
  <si>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</si>
  <si>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</si>
  <si>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</si>
  <si>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</si>
  <si>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</si>
  <si>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</si>
  <si>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</si>
  <si>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</si>
  <si>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</si>
  <si>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</si>
  <si>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</si>
  <si>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</si>
  <si>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</si>
  <si>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</si>
  <si>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</si>
  <si>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</si>
  <si>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</si>
  <si>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</si>
  <si>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</si>
  <si>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</si>
  <si>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</si>
  <si>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</si>
  <si>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</si>
  <si>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</si>
  <si>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</si>
  <si>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</si>
  <si>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</si>
  <si>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</si>
  <si>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</si>
  <si>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</si>
  <si>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</si>
  <si>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</si>
  <si>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</si>
  <si>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</si>
  <si>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</si>
  <si>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</si>
  <si>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</si>
  <si>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</si>
  <si>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</si>
  <si>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</si>
  <si>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</si>
  <si>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</si>
  <si>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</si>
  <si>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</si>
  <si>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</si>
  <si>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</si>
  <si>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</si>
  <si>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</si>
  <si>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</si>
  <si>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</si>
  <si>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</si>
  <si>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</si>
  <si>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</si>
  <si>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</si>
  <si>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</si>
  <si>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</si>
  <si>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</si>
  <si>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</si>
  <si>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</si>
  <si>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</si>
  <si>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</si>
  <si>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</si>
  <si>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</si>
  <si>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</si>
  <si>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</si>
  <si>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</si>
  <si>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</si>
  <si>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</si>
  <si>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</si>
  <si>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</si>
  <si>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</si>
  <si>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</si>
  <si>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</si>
  <si>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</si>
  <si>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</si>
  <si>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</si>
  <si>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</si>
  <si>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</si>
  <si>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</si>
  <si>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</si>
  <si>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</si>
  <si>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</si>
  <si>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</si>
  <si>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</si>
  <si>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</si>
  <si>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</si>
  <si>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</si>
  <si>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</si>
  <si>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</si>
  <si>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</si>
  <si>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</si>
  <si>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</si>
  <si>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</si>
  <si>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</si>
  <si>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</si>
  <si>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</si>
  <si>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</si>
  <si>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</si>
  <si>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</si>
  <si>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</si>
  <si>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</si>
  <si>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</si>
  <si>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</si>
  <si>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</si>
  <si>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</si>
  <si>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</si>
  <si>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</si>
  <si>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</si>
  <si>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</si>
  <si>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</si>
  <si>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</si>
  <si>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</si>
  <si>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</si>
  <si>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</si>
  <si>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</si>
  <si>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</si>
  <si>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</si>
  <si>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</si>
  <si>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</si>
  <si>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</si>
  <si>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</si>
  <si>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</si>
  <si>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</si>
  <si>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</si>
  <si>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</si>
  <si>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</si>
  <si>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</si>
  <si>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</si>
  <si>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</si>
  <si>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</si>
  <si>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</si>
  <si>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</si>
  <si>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</si>
  <si>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</si>
  <si>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</si>
  <si>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</si>
  <si>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</si>
  <si>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</si>
  <si>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</si>
  <si>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</si>
  <si>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</si>
  <si>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</si>
  <si>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</si>
  <si>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</si>
  <si>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</si>
  <si>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</si>
  <si>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</si>
  <si>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</si>
  <si>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</si>
  <si>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</si>
  <si>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</si>
  <si>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</si>
  <si>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</si>
  <si>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</si>
  <si>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</si>
  <si>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</si>
  <si>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</si>
  <si>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</si>
  <si>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</si>
  <si>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</si>
  <si>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</si>
  <si>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</si>
  <si>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</si>
  <si>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</si>
  <si>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</si>
  <si>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</si>
  <si>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</si>
  <si>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</si>
  <si>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</si>
  <si>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</si>
  <si>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</si>
  <si>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</si>
  <si>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</si>
  <si>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</si>
  <si>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</si>
  <si>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</si>
  <si>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</si>
  <si>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</si>
  <si>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</si>
  <si>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</si>
  <si>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</si>
  <si>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</si>
  <si>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</si>
  <si>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</si>
  <si>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</si>
  <si>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</si>
  <si>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</si>
  <si>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</si>
  <si>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</si>
  <si>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</si>
  <si>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</si>
  <si>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</si>
  <si>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</si>
  <si>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</si>
  <si>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</si>
  <si>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</si>
  <si>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</si>
  <si>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</si>
  <si>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</si>
  <si>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</si>
  <si>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</si>
  <si>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</si>
  <si>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</si>
  <si>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</si>
  <si>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</si>
  <si>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</si>
  <si>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</si>
  <si>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</si>
  <si>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</si>
  <si>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</si>
  <si>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</si>
  <si>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</si>
  <si>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</si>
  <si>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</si>
  <si>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</si>
  <si>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</si>
  <si>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</si>
  <si>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</si>
  <si>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</si>
  <si>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</si>
  <si>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</si>
  <si>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</si>
  <si>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</si>
  <si>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</si>
  <si>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</si>
  <si>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</si>
  <si>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</si>
  <si>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</si>
  <si>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</si>
  <si>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</si>
  <si>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</si>
  <si>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</si>
  <si>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</si>
  <si>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</si>
  <si>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</si>
  <si>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</si>
  <si>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</si>
  <si>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</si>
  <si>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</si>
  <si>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</si>
  <si>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</si>
  <si>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</si>
  <si>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</si>
  <si>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</si>
  <si>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</si>
  <si>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</si>
  <si>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</si>
  <si>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</si>
  <si>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</si>
  <si>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</si>
  <si>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</si>
  <si>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</si>
  <si>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</si>
  <si>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</si>
  <si>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</si>
  <si>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</si>
  <si>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</si>
  <si>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</si>
  <si>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</si>
  <si>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</si>
  <si>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</si>
  <si>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</si>
  <si>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</si>
  <si>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</si>
  <si>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</si>
  <si>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</si>
  <si>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</si>
  <si>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</si>
  <si>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</si>
  <si>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</si>
  <si>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</si>
  <si>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</si>
  <si>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</si>
  <si>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</si>
  <si>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</si>
  <si>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</si>
  <si>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</si>
  <si>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</si>
  <si>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</si>
  <si>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</si>
  <si>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</si>
  <si>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</si>
  <si>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</si>
  <si>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</si>
  <si>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</si>
  <si>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</si>
  <si>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</si>
  <si>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</si>
  <si>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</si>
  <si>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</si>
  <si>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</si>
  <si>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</si>
  <si>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</si>
  <si>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</si>
  <si>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</si>
  <si>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</si>
  <si>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</si>
  <si>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</si>
  <si>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</si>
  <si>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</si>
  <si>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</si>
  <si>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</si>
  <si>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</si>
  <si>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</si>
  <si>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</si>
  <si>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</si>
  <si>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</si>
  <si>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</si>
  <si>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</si>
  <si>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</si>
  <si>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</si>
  <si>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</si>
  <si>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</si>
  <si>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</si>
  <si>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</si>
  <si>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</si>
  <si>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</si>
  <si>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</si>
  <si>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</si>
  <si>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</si>
  <si>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</si>
  <si>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</si>
  <si>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</si>
  <si>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</si>
  <si>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</si>
  <si>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</si>
  <si>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</si>
  <si>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</si>
  <si>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</si>
  <si>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</si>
  <si>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</si>
  <si>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</si>
  <si>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</si>
  <si>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</si>
  <si>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</si>
  <si>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</si>
  <si>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</si>
  <si>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</si>
  <si>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</si>
  <si>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</si>
  <si>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</si>
  <si>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</si>
  <si>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</si>
  <si>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</si>
  <si>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</si>
  <si>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</si>
  <si>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</si>
  <si>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</si>
  <si>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</si>
  <si>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</si>
  <si>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</si>
  <si>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</si>
  <si>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</si>
  <si>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</si>
  <si>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</si>
  <si>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</si>
  <si>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</si>
  <si>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</si>
  <si>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</si>
  <si>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</si>
  <si>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</si>
  <si>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</si>
  <si>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</si>
  <si>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</si>
  <si>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</si>
  <si>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</si>
  <si>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</si>
  <si>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</si>
  <si>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</si>
  <si>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</si>
  <si>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</si>
  <si>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</si>
  <si>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</si>
  <si>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</si>
  <si>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</si>
  <si>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</si>
  <si>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</si>
  <si>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</si>
  <si>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</si>
  <si>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</si>
  <si>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</si>
  <si>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</si>
  <si>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</si>
  <si>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</si>
  <si>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</si>
  <si>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</si>
  <si>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</si>
  <si>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</si>
  <si>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</si>
  <si>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</si>
  <si>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</si>
  <si>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</si>
  <si>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</si>
  <si>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</si>
  <si>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</si>
  <si>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</si>
  <si>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</si>
  <si>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</si>
  <si>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</si>
  <si>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</si>
  <si>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</si>
  <si>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</si>
  <si>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</si>
  <si>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</si>
  <si>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</si>
  <si>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</si>
  <si>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</si>
  <si>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</si>
  <si>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</si>
  <si>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</si>
  <si>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</si>
  <si>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</si>
  <si>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</si>
  <si>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</si>
  <si>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</si>
  <si>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</si>
  <si>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</si>
  <si>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</si>
  <si>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</si>
  <si>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</si>
  <si>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</si>
  <si>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</si>
  <si>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</si>
  <si>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</si>
  <si>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</si>
  <si>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</si>
  <si>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</si>
  <si>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</si>
  <si>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</si>
  <si>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</si>
  <si>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</si>
  <si>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</si>
  <si>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</si>
  <si>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</si>
  <si>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</si>
  <si>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</si>
  <si>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</si>
  <si>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</si>
  <si>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</si>
  <si>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</si>
  <si>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</si>
  <si>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</si>
  <si>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</si>
  <si>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</si>
  <si>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</si>
  <si>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</si>
  <si>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</si>
  <si>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</si>
  <si>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</si>
  <si>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</si>
  <si>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</si>
  <si>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</si>
  <si>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</si>
  <si>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</si>
  <si>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</si>
  <si>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</si>
  <si>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</si>
  <si>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</si>
  <si>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</si>
  <si>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</si>
  <si>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</si>
  <si>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</si>
  <si>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</si>
  <si>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</si>
  <si>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</si>
  <si>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</si>
  <si>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</si>
  <si>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</si>
  <si>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</si>
  <si>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</si>
  <si>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</si>
  <si>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</si>
  <si>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</si>
  <si>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</si>
  <si>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</si>
  <si>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</si>
  <si>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</si>
  <si>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</si>
  <si>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</si>
  <si>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</si>
  <si>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</si>
  <si>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</si>
  <si>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</si>
  <si>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</si>
  <si>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</si>
  <si>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</si>
  <si>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</si>
  <si>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</si>
  <si>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</si>
  <si>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</si>
  <si>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</si>
  <si>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</si>
  <si>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</si>
  <si>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</si>
  <si>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</si>
  <si>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</si>
  <si>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</si>
  <si>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</si>
  <si>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</si>
  <si>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</si>
  <si>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</si>
  <si>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</si>
  <si>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</si>
  <si>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</si>
  <si>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</si>
  <si>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</si>
  <si>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</si>
  <si>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</si>
  <si>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</si>
  <si>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</si>
  <si>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</si>
  <si>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</si>
  <si>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</si>
  <si>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</si>
  <si>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</si>
  <si>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</si>
  <si>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</si>
  <si>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</si>
  <si>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</si>
  <si>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</si>
  <si>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</si>
  <si>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</si>
  <si>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</si>
  <si>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</si>
  <si>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</si>
  <si>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</si>
  <si>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</si>
  <si>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</si>
  <si>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</si>
  <si>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</si>
  <si>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</si>
  <si>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</si>
  <si>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</si>
  <si>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</si>
  <si>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</si>
  <si>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</si>
  <si>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</si>
  <si>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</si>
  <si>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</si>
  <si>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</si>
  <si>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</si>
  <si>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</si>
  <si>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</si>
  <si>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</si>
  <si>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</si>
  <si>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</si>
  <si>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</si>
  <si>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</si>
  <si>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</si>
  <si>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</si>
  <si>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</si>
  <si>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</si>
  <si>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</si>
  <si>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</si>
  <si>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</si>
  <si>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</si>
  <si>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</si>
  <si>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</si>
  <si>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</si>
  <si>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</si>
  <si>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</si>
  <si>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</si>
  <si>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</si>
  <si>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</si>
  <si>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</si>
  <si>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</si>
  <si>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</si>
  <si>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</si>
  <si>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</si>
  <si>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</si>
  <si>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</si>
  <si>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</si>
  <si>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</si>
  <si>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</si>
  <si>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</si>
  <si>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</si>
  <si>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</si>
  <si>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</si>
  <si>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</si>
  <si>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</si>
  <si>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</si>
  <si>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</si>
  <si>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</si>
  <si>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</si>
  <si>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</si>
  <si>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</si>
  <si>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</si>
  <si>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</si>
  <si>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</si>
  <si>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</si>
  <si>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</si>
  <si>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</si>
  <si>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</si>
  <si>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</si>
  <si>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</si>
  <si>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</si>
  <si>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</si>
  <si>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</si>
  <si>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</si>
  <si>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</si>
  <si>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</si>
  <si>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</si>
  <si>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</si>
  <si>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</si>
  <si>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</si>
  <si>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</si>
  <si>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</si>
  <si>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</si>
  <si>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</si>
  <si>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</si>
  <si>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</si>
  <si>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</si>
  <si>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</si>
  <si>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</si>
  <si>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</si>
  <si>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</si>
  <si>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</si>
  <si>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</si>
  <si>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</si>
  <si>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</si>
  <si>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</si>
  <si>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</si>
  <si>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</si>
  <si>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</si>
  <si>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</si>
  <si>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</si>
  <si>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</si>
  <si>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</si>
  <si>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</si>
  <si>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</si>
  <si>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</si>
  <si>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</si>
  <si>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</si>
  <si>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</si>
  <si>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</si>
  <si>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</si>
  <si>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</si>
  <si>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</si>
  <si>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</si>
  <si>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</si>
  <si>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</si>
  <si>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</si>
  <si>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</si>
  <si>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</si>
  <si>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</si>
  <si>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</si>
  <si>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</si>
  <si>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</si>
  <si>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</si>
  <si>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</si>
  <si>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</si>
  <si>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</si>
  <si>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</si>
  <si>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</si>
  <si>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</si>
  <si>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</si>
  <si>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</si>
  <si>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</si>
  <si>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</si>
  <si>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</si>
  <si>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</si>
  <si>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</si>
  <si>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</si>
  <si>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</si>
  <si>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</si>
  <si>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</si>
  <si>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</si>
  <si>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</si>
  <si>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</si>
  <si>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</si>
  <si>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</si>
  <si>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</si>
  <si>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</si>
  <si>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</si>
  <si>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</si>
  <si>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</si>
  <si>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</si>
  <si>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</si>
  <si>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</si>
  <si>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</si>
  <si>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</si>
  <si>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</si>
  <si>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</si>
  <si>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</si>
  <si>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</si>
  <si>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</si>
  <si>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</si>
  <si>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</si>
  <si>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</si>
  <si>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</si>
  <si>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</si>
  <si>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</si>
  <si>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</si>
  <si>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</si>
  <si>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</si>
  <si>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</si>
  <si>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</si>
  <si>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</si>
  <si>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</si>
  <si>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</si>
  <si>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</si>
  <si>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</si>
  <si>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</si>
  <si>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</si>
  <si>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</si>
  <si>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</si>
  <si>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</si>
  <si>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</si>
  <si>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</si>
  <si>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</si>
  <si>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</si>
  <si>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</si>
  <si>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</si>
  <si>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</si>
  <si>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</si>
  <si>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</si>
  <si>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</si>
  <si>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</si>
  <si>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</si>
  <si>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</si>
  <si>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</si>
  <si>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</si>
  <si>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</si>
  <si>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</si>
  <si>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</si>
  <si>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</si>
  <si>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</si>
  <si>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</si>
  <si>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</si>
  <si>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</si>
  <si>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</si>
  <si>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</si>
  <si>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</si>
  <si>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</si>
  <si>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</si>
  <si>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</si>
  <si>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</si>
  <si>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</si>
  <si>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</si>
  <si>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</si>
  <si>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</si>
  <si>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</si>
  <si>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</si>
  <si>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</si>
  <si>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</si>
  <si>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</si>
  <si>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</si>
  <si>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</si>
  <si>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</si>
  <si>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</si>
  <si>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</si>
  <si>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</si>
  <si>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</si>
  <si>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</si>
  <si>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</si>
  <si>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</si>
  <si>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</si>
  <si>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</si>
  <si>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</si>
  <si>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</si>
  <si>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</si>
  <si>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</si>
  <si>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</si>
  <si>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</si>
  <si>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</si>
  <si>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</si>
  <si>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</si>
  <si>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</si>
  <si>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</si>
  <si>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</si>
  <si>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</si>
  <si>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</si>
  <si>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</si>
  <si>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</si>
  <si>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</si>
  <si>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</si>
  <si>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</si>
  <si>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</si>
  <si>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</si>
  <si>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</si>
  <si>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</si>
  <si>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</si>
  <si>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</si>
  <si>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</si>
  <si>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</si>
  <si>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</si>
  <si>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</si>
  <si>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</si>
  <si>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</si>
  <si>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</si>
  <si>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</si>
  <si>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</si>
  <si>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</si>
  <si>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</si>
  <si>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</si>
  <si>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</si>
  <si>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</si>
  <si>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</si>
  <si>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</si>
  <si>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</si>
  <si>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</si>
  <si>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</si>
  <si>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</si>
  <si>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</si>
  <si>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</si>
  <si>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</si>
  <si>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</si>
  <si>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</si>
  <si>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</si>
  <si>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</si>
  <si>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</si>
  <si>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</si>
  <si>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</si>
  <si>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</si>
  <si>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</si>
  <si>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</si>
  <si>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</si>
  <si>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</si>
  <si>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</si>
  <si>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</si>
  <si>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</si>
  <si>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</si>
  <si>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</si>
  <si>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</si>
  <si>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</si>
  <si>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</si>
  <si>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</si>
  <si>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</si>
  <si>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</si>
  <si>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</si>
  <si>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</si>
  <si>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</si>
  <si>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</si>
  <si>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</si>
  <si>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</si>
  <si>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</si>
  <si>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</si>
  <si>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</si>
  <si>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</si>
  <si>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</si>
  <si>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</si>
  <si>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</si>
  <si>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</si>
  <si>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</si>
  <si>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</si>
  <si>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</si>
  <si>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</si>
  <si>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</si>
  <si>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</si>
  <si>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</si>
  <si>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</si>
  <si>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</si>
  <si>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</si>
  <si>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</si>
  <si>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</si>
  <si>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</si>
  <si>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</si>
  <si>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</si>
  <si>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</si>
  <si>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</si>
  <si>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</si>
  <si>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</si>
  <si>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</si>
  <si>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</si>
  <si>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</si>
  <si>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</si>
  <si>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</si>
  <si>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</si>
  <si>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</si>
  <si>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</si>
  <si>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</si>
  <si>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</si>
  <si>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</si>
  <si>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</si>
  <si>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</si>
  <si>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</si>
  <si>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</si>
  <si>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</si>
  <si>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</si>
  <si>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</si>
  <si>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</si>
  <si>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</si>
  <si>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</si>
  <si>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</si>
  <si>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</si>
  <si>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</si>
  <si>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</si>
  <si>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</si>
  <si>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</si>
  <si>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</si>
  <si>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</si>
  <si>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</si>
  <si>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</si>
  <si>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</si>
  <si>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</si>
  <si>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</si>
  <si>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</si>
  <si>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</si>
  <si>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</si>
  <si>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</si>
  <si>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</si>
  <si>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</si>
  <si>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</si>
  <si>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</si>
  <si>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</si>
  <si>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</si>
  <si>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</si>
  <si>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</si>
  <si>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</si>
  <si>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</si>
  <si>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</si>
  <si>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</si>
  <si>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</si>
  <si>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</si>
  <si>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</si>
  <si>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</si>
  <si>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</si>
  <si>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</si>
  <si>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</si>
  <si>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</si>
  <si>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</si>
  <si>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</si>
  <si>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</si>
  <si>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</si>
  <si>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</si>
  <si>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</si>
  <si>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</si>
  <si>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</si>
  <si>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</si>
  <si>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</si>
  <si>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</si>
  <si>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</si>
  <si>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</si>
  <si>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</si>
  <si>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</si>
  <si>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</si>
  <si>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</si>
  <si>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</si>
  <si>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</si>
  <si>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</si>
  <si>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</si>
  <si>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</si>
  <si>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</si>
  <si>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</si>
  <si>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</si>
  <si>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</si>
  <si>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</si>
  <si>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</si>
  <si>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</si>
  <si>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</si>
  <si>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</si>
  <si>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</si>
  <si>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</si>
  <si>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</si>
  <si>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</si>
  <si>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</si>
  <si>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</si>
  <si>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</si>
  <si>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</si>
  <si>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</si>
  <si>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</si>
  <si>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</si>
  <si>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</si>
  <si>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</si>
  <si>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</si>
  <si>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</si>
  <si>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</si>
  <si>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</si>
  <si>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</si>
  <si>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</si>
  <si>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</si>
  <si>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</si>
  <si>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</si>
  <si>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</si>
  <si>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</si>
  <si>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</si>
  <si>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</si>
  <si>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</si>
  <si>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</si>
  <si>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</si>
  <si>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</si>
  <si>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</si>
  <si>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</si>
  <si>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</si>
  <si>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</si>
  <si>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</si>
  <si>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</si>
  <si>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</si>
  <si>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</si>
  <si>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</si>
  <si>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</si>
  <si>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</si>
  <si>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</si>
  <si>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</si>
  <si>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</si>
  <si>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</si>
  <si>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</si>
  <si>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</si>
  <si>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</si>
  <si>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</si>
  <si>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</si>
  <si>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</si>
  <si>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</si>
  <si>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</si>
  <si>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</si>
  <si>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</si>
  <si>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</si>
  <si>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</si>
  <si>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</si>
  <si>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</si>
  <si>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</si>
  <si>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</si>
  <si>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</si>
  <si>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</si>
  <si>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</si>
  <si>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</si>
  <si>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</si>
  <si>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</si>
  <si>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</si>
  <si>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</si>
  <si>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</si>
  <si>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</si>
  <si>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</si>
  <si>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</si>
  <si>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</si>
  <si>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</si>
  <si>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</si>
  <si>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</si>
  <si>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</si>
  <si>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</si>
  <si>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</si>
  <si>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</si>
  <si>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</si>
  <si>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</si>
  <si>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</si>
  <si>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</si>
  <si>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</si>
  <si>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</si>
  <si>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</si>
  <si>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</si>
  <si>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</si>
  <si>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</si>
  <si>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</si>
  <si>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</si>
  <si>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</si>
  <si>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</si>
  <si>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</si>
  <si>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</si>
  <si>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</si>
  <si>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</si>
  <si>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</si>
  <si>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</si>
  <si>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</si>
  <si>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</si>
  <si>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</si>
  <si>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</si>
  <si>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</si>
  <si>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</si>
  <si>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</si>
  <si>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</si>
  <si>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</si>
  <si>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</si>
  <si>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</si>
  <si>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</si>
  <si>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</si>
  <si>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</si>
  <si>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</si>
  <si>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</si>
  <si>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</si>
  <si>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</si>
  <si>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</si>
  <si>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</si>
  <si>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</si>
  <si>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</si>
  <si>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</si>
  <si>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</si>
  <si>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</si>
  <si>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</si>
  <si>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</si>
  <si>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</si>
  <si>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</si>
  <si>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</si>
  <si>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</si>
  <si>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</si>
  <si>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</si>
  <si>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</si>
  <si>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</si>
  <si>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</si>
  <si>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</si>
  <si>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</si>
  <si>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</si>
  <si>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</si>
  <si>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</si>
  <si>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</si>
  <si>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</si>
  <si>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</si>
  <si>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</si>
  <si>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</si>
  <si>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</si>
  <si>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</si>
  <si>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</si>
  <si>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</si>
  <si>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</si>
  <si>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</si>
  <si>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</si>
  <si>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</si>
  <si>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</si>
  <si>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</si>
  <si>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</si>
  <si>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</si>
  <si>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</si>
  <si>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</si>
  <si>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</si>
  <si>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</si>
  <si>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</si>
  <si>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</si>
  <si>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</si>
  <si>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</si>
  <si>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</si>
  <si>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</si>
  <si>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</si>
  <si>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</si>
  <si>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</si>
  <si>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</si>
  <si>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</si>
  <si>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</si>
  <si>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</si>
  <si>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</si>
  <si>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</si>
  <si>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</si>
  <si>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</si>
  <si>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</si>
  <si>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</si>
  <si>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</si>
  <si>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</si>
  <si>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</si>
  <si>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</si>
  <si>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</si>
  <si>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</si>
  <si>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</si>
  <si>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</si>
  <si>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</si>
  <si>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</si>
  <si>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</si>
  <si>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</si>
  <si>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</si>
  <si>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</si>
  <si>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</si>
  <si>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</si>
  <si>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</si>
  <si>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</si>
  <si>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</si>
  <si>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</si>
  <si>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</si>
  <si>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</si>
  <si>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</si>
  <si>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</si>
  <si>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</si>
  <si>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</si>
  <si>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</si>
  <si>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</si>
  <si>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</si>
  <si>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</si>
  <si>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</si>
  <si>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</si>
  <si>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</si>
  <si>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</si>
  <si>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</si>
  <si>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</si>
  <si>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</si>
  <si>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</si>
  <si>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</si>
  <si>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</si>
  <si>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</si>
  <si>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</si>
  <si>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</si>
  <si>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</si>
  <si>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</si>
  <si>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</si>
  <si>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</si>
  <si>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</si>
  <si>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</si>
  <si>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</si>
  <si>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</si>
  <si>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</si>
  <si>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</si>
  <si>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</si>
  <si>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</si>
  <si>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</si>
  <si>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</si>
  <si>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</si>
  <si>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</si>
  <si>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</si>
  <si>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</si>
  <si>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</si>
  <si>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</si>
  <si>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</si>
  <si>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</si>
  <si>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</si>
  <si>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</si>
  <si>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</si>
  <si>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</si>
  <si>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</si>
  <si>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</si>
  <si>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</si>
  <si>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</si>
  <si>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</si>
  <si>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</si>
  <si>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</si>
  <si>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</si>
  <si>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</si>
  <si>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</si>
  <si>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</si>
  <si>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</si>
  <si>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</si>
  <si>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</si>
  <si>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</si>
  <si>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</si>
  <si>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</si>
  <si>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</si>
  <si>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</si>
  <si>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</si>
  <si>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</si>
  <si>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</si>
  <si>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</si>
  <si>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</si>
  <si>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</si>
  <si>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</si>
  <si>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</si>
  <si>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</si>
  <si>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</si>
  <si>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</si>
  <si>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</si>
  <si>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</si>
  <si>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</si>
  <si>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</si>
  <si>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</si>
  <si>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</si>
  <si>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</si>
  <si>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</si>
  <si>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</si>
  <si>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</si>
  <si>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</si>
  <si>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</si>
  <si>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</si>
  <si>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</si>
  <si>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</si>
  <si>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</si>
  <si>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</si>
  <si>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</si>
  <si>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</si>
  <si>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</si>
  <si>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</si>
  <si>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</si>
  <si>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</si>
  <si>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</si>
  <si>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</si>
  <si>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</si>
  <si>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</si>
  <si>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</si>
  <si>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</si>
  <si>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</si>
  <si>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</si>
  <si>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</si>
  <si>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</si>
  <si>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</si>
  <si>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</si>
  <si>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</si>
  <si>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</si>
  <si>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</si>
  <si>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</si>
  <si>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</si>
  <si>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</si>
  <si>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</si>
  <si>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</si>
  <si>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</si>
  <si>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</si>
  <si>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</si>
  <si>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</si>
  <si>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</si>
  <si>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</si>
  <si>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</si>
  <si>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</si>
  <si>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</si>
  <si>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</si>
  <si>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</si>
  <si>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</si>
  <si>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</si>
  <si>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</si>
  <si>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</si>
  <si>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</si>
  <si>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</si>
  <si>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</si>
  <si>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</si>
  <si>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</si>
  <si>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</si>
  <si>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</si>
  <si>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</si>
  <si>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</si>
  <si>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</si>
  <si>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</si>
  <si>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</si>
  <si>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</si>
  <si>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</si>
  <si>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</si>
  <si>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</si>
  <si>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</si>
  <si>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</si>
  <si>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</si>
  <si>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</si>
  <si>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</si>
  <si>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</si>
  <si>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</si>
  <si>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</si>
  <si>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</si>
  <si>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</si>
  <si>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</si>
  <si>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</si>
  <si>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</si>
  <si>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</si>
  <si>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</si>
  <si>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</si>
  <si>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</si>
  <si>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</si>
  <si>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</si>
  <si>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</si>
  <si>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</si>
  <si>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</si>
  <si>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</si>
  <si>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</si>
  <si>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</si>
  <si>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</si>
  <si>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</si>
  <si>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</si>
  <si>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</si>
  <si>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</si>
  <si>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</si>
  <si>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</si>
  <si>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</si>
  <si>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</si>
  <si>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</si>
  <si>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</si>
  <si>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</si>
  <si>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</si>
  <si>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</si>
  <si>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</si>
  <si>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</si>
  <si>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</si>
  <si>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</si>
  <si>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</si>
  <si>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</si>
  <si>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</si>
  <si>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</si>
  <si>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</si>
  <si>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</si>
  <si>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</si>
  <si>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</si>
  <si>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</si>
  <si>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</si>
  <si>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</si>
  <si>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</si>
  <si>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</si>
  <si>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</si>
  <si>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</si>
  <si>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</si>
  <si>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</si>
  <si>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</si>
  <si>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</si>
  <si>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</si>
  <si>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</si>
  <si>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</si>
  <si>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</si>
  <si>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</si>
  <si>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</si>
  <si>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</si>
  <si>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</si>
  <si>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</si>
  <si>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</si>
  <si>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</si>
  <si>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</si>
  <si>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</si>
  <si>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</si>
  <si>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</si>
  <si>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</si>
  <si>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</si>
  <si>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</si>
  <si>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</si>
  <si>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</si>
  <si>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</si>
  <si>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</si>
  <si>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</si>
  <si>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</si>
  <si>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</si>
  <si>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</si>
  <si>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</si>
  <si>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</si>
  <si>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</si>
  <si>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</si>
  <si>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</si>
  <si>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</si>
  <si>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</si>
  <si>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</si>
  <si>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</si>
  <si>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</si>
  <si>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</si>
  <si>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</si>
  <si>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</si>
  <si>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</si>
  <si>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</si>
  <si>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</si>
  <si>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</si>
  <si>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</si>
  <si>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</si>
  <si>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</si>
  <si>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</si>
  <si>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</si>
  <si>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</si>
  <si>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</si>
  <si>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</si>
  <si>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</si>
  <si>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</si>
  <si>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</si>
  <si>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</si>
  <si>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</si>
  <si>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</si>
  <si>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</si>
  <si>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</si>
  <si>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</si>
  <si>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</si>
  <si>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</si>
  <si>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</si>
  <si>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</si>
  <si>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</si>
  <si>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</si>
  <si>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</si>
  <si>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</si>
  <si>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</si>
  <si>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</si>
  <si>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</si>
  <si>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</si>
  <si>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</si>
  <si>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</si>
  <si>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</si>
  <si>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</si>
  <si>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</si>
  <si>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</si>
  <si>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</si>
  <si>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</si>
  <si>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</si>
  <si>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</si>
  <si>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</si>
  <si>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</si>
  <si>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</si>
  <si>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</si>
  <si>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</si>
  <si>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</si>
  <si>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</si>
  <si>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</si>
  <si>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</si>
  <si>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</si>
  <si>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</si>
  <si>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</si>
  <si>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</si>
  <si>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</si>
  <si>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</si>
  <si>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</si>
  <si>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</si>
  <si>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</si>
  <si>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</si>
  <si>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</si>
  <si>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</si>
  <si>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</si>
  <si>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</si>
  <si>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</si>
  <si>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</si>
  <si>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</si>
  <si>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</si>
  <si>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</si>
  <si>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</si>
  <si>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</si>
  <si>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</si>
  <si>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</si>
  <si>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</si>
  <si>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</si>
  <si>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</si>
  <si>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</si>
  <si>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</si>
  <si>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</si>
  <si>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</si>
  <si>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</si>
  <si>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</si>
  <si>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</si>
  <si>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</si>
  <si>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</si>
  <si>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</si>
  <si>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</si>
  <si>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</si>
  <si>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</si>
  <si>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</si>
  <si>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</si>
  <si>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</si>
  <si>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</si>
  <si>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</si>
  <si>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</si>
  <si>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</si>
  <si>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</si>
  <si>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</si>
  <si>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</si>
  <si>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</si>
  <si>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</si>
  <si>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</si>
  <si>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</si>
  <si>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</si>
  <si>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</si>
  <si>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</si>
  <si>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</si>
  <si>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</si>
  <si>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</si>
  <si>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</si>
  <si>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</si>
  <si>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</si>
  <si>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</si>
  <si>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</si>
  <si>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</si>
  <si>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</si>
  <si>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</si>
  <si>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</si>
  <si>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</si>
  <si>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</si>
  <si>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</si>
  <si>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</si>
  <si>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</si>
  <si>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</si>
  <si>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</si>
  <si>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</si>
  <si>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</si>
  <si>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</si>
  <si>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</si>
  <si>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</si>
  <si>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</si>
  <si>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</si>
  <si>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</si>
  <si>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</si>
  <si>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</si>
  <si>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</si>
  <si>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</si>
  <si>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</si>
  <si>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</si>
  <si>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</si>
  <si>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</si>
  <si>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</si>
  <si>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</si>
  <si>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</si>
  <si>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</si>
  <si>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</si>
  <si>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</si>
  <si>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</si>
  <si>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</si>
  <si>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</si>
  <si>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</si>
  <si>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</si>
  <si>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</si>
  <si>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</si>
  <si>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</si>
  <si>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</si>
  <si>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</si>
  <si>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</si>
  <si>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</si>
  <si>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</si>
  <si>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</si>
  <si>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</si>
  <si>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</si>
  <si>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</si>
  <si>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</si>
  <si>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</si>
  <si>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</si>
  <si>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</si>
  <si>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</si>
  <si>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</si>
  <si>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</si>
  <si>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</si>
  <si>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</si>
  <si>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</si>
  <si>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</si>
  <si>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</si>
  <si>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</si>
  <si>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</si>
  <si>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</si>
  <si>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</si>
  <si>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</si>
  <si>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</si>
  <si>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</si>
  <si>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</si>
  <si>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</si>
  <si>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</si>
  <si>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</si>
  <si>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</si>
  <si>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</si>
  <si>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</si>
  <si>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</si>
  <si>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</si>
  <si>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</si>
  <si>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</si>
  <si>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</si>
  <si>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</si>
  <si>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</si>
  <si>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</si>
  <si>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</si>
  <si>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</si>
  <si>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</si>
  <si>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</si>
  <si>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</si>
  <si>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</si>
  <si>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</si>
  <si>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</si>
  <si>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</si>
  <si>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</si>
  <si>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</si>
  <si>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</si>
  <si>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</si>
  <si>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</si>
  <si>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</si>
  <si>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</si>
  <si>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</si>
  <si>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</si>
  <si>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</si>
  <si>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</si>
  <si>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</si>
  <si>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</si>
  <si>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</si>
  <si>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</si>
  <si>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</si>
  <si>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</si>
  <si>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</si>
  <si>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</si>
  <si>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</si>
  <si>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</si>
  <si>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</si>
  <si>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</si>
  <si>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</si>
  <si>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</si>
  <si>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</si>
  <si>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</si>
  <si>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</si>
  <si>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</si>
  <si>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</si>
  <si>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</si>
  <si>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</si>
  <si>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</si>
  <si>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</si>
  <si>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</si>
  <si>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</si>
  <si>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</si>
  <si>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</si>
  <si>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</si>
  <si>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</si>
  <si>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</si>
  <si>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</si>
  <si>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</si>
  <si>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</si>
  <si>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</si>
  <si>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</si>
  <si>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</si>
  <si>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</si>
  <si>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</si>
  <si>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</si>
  <si>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</si>
  <si>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</si>
  <si>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</si>
  <si>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</si>
  <si>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</si>
  <si>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</si>
  <si>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</si>
  <si>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</si>
  <si>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</si>
  <si>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</si>
  <si>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</si>
  <si>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</si>
  <si>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</si>
  <si>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</si>
  <si>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</si>
  <si>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</si>
  <si>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</si>
  <si>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</si>
  <si>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</si>
  <si>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</si>
  <si>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</si>
  <si>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</si>
  <si>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</si>
  <si>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</si>
  <si>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</si>
  <si>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</si>
  <si>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</si>
  <si>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</si>
  <si>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</si>
  <si>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</si>
  <si>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</si>
  <si>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</si>
  <si>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</si>
  <si>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</si>
  <si>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</si>
  <si>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</si>
  <si>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</si>
  <si>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</si>
  <si>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</si>
  <si>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</si>
  <si>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</si>
  <si>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</si>
  <si>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</si>
  <si>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</si>
  <si>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</si>
  <si>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</si>
  <si>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</si>
  <si>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</si>
  <si>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</si>
  <si>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</si>
  <si>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</si>
  <si>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</si>
  <si>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</si>
  <si>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</si>
  <si>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</si>
  <si>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</si>
  <si>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</si>
  <si>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</si>
  <si>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</si>
  <si>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</si>
  <si>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</si>
  <si>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</si>
  <si>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</si>
  <si>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</si>
  <si>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</si>
  <si>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</si>
  <si>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</si>
  <si>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</si>
  <si>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</si>
  <si>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</si>
  <si>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</si>
  <si>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</si>
  <si>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</si>
  <si>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</si>
  <si>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</si>
  <si>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</si>
  <si>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</si>
  <si>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</si>
  <si>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</si>
  <si>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</si>
  <si>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</si>
  <si>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</si>
  <si>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</si>
  <si>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</si>
  <si>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</si>
  <si>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</si>
  <si>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</si>
  <si>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</si>
  <si>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</si>
  <si>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</si>
  <si>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</si>
  <si>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</si>
  <si>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</si>
  <si>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</si>
  <si>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</si>
  <si>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</si>
  <si>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</si>
  <si>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</si>
  <si>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</si>
  <si>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</si>
  <si>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</si>
  <si>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</si>
  <si>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</si>
  <si>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</si>
  <si>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</si>
  <si>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</si>
  <si>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</si>
  <si>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</si>
  <si>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</si>
  <si>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</si>
  <si>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</si>
  <si>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</si>
  <si>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</si>
  <si>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</si>
  <si>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</si>
  <si>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</si>
  <si>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</si>
  <si>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</si>
  <si>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</si>
  <si>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</si>
  <si>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</si>
  <si>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</si>
  <si>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</si>
  <si>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</si>
  <si>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</si>
  <si>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</si>
  <si>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</si>
  <si>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</si>
  <si>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</si>
  <si>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</si>
  <si>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</si>
  <si>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</si>
  <si>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</si>
  <si>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</si>
  <si>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</si>
  <si>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</si>
  <si>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</si>
  <si>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</si>
  <si>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</si>
  <si>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</si>
  <si>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</si>
  <si>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</si>
  <si>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</si>
  <si>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</si>
  <si>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</si>
  <si>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</si>
  <si>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</si>
  <si>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</si>
  <si>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</si>
  <si>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</si>
  <si>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</si>
  <si>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</si>
  <si>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</si>
  <si>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</si>
  <si>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</si>
  <si>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</si>
  <si>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</si>
  <si>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</si>
  <si>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</si>
  <si>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</si>
  <si>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</si>
  <si>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</si>
  <si>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</si>
  <si>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</si>
  <si>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</si>
  <si>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</si>
  <si>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</si>
  <si>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</si>
  <si>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</si>
  <si>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</si>
  <si>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</si>
  <si>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</si>
  <si>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</si>
  <si>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</si>
  <si>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</si>
  <si>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</si>
  <si>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</si>
  <si>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</si>
  <si>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</si>
  <si>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</si>
  <si>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</si>
  <si>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</si>
  <si>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</si>
  <si>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</si>
  <si>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</si>
  <si>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</si>
  <si>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</si>
  <si>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</si>
  <si>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</si>
  <si>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</si>
  <si>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</si>
  <si>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</si>
  <si>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</si>
  <si>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</si>
  <si>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</si>
  <si>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</si>
  <si>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</si>
  <si>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</si>
  <si>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</si>
  <si>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</si>
  <si>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</si>
  <si>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</si>
  <si>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</si>
  <si>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</si>
  <si>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</si>
  <si>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</si>
  <si>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</si>
  <si>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</si>
  <si>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</si>
  <si>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</si>
  <si>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</si>
  <si>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</si>
  <si>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</si>
  <si>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</si>
  <si>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</si>
  <si>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</si>
  <si>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</si>
  <si>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</si>
  <si>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</si>
  <si>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</si>
  <si>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</si>
  <si>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</si>
  <si>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</si>
  <si>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</si>
  <si>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</si>
  <si>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</si>
  <si>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</si>
  <si>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</si>
  <si>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</si>
  <si>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</si>
  <si>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</si>
  <si>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</si>
  <si>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</si>
  <si>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</si>
  <si>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</si>
  <si>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</si>
  <si>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</si>
  <si>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</si>
  <si>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</si>
  <si>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</si>
  <si>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</si>
  <si>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</si>
  <si>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</si>
  <si>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</si>
  <si>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</si>
  <si>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</si>
  <si>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</si>
  <si>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</si>
  <si>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</si>
  <si>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</si>
  <si>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</si>
  <si>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</si>
  <si>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</si>
  <si>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</si>
  <si>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</si>
  <si>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</si>
  <si>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</si>
  <si>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</si>
  <si>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</si>
  <si>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</si>
  <si>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</si>
  <si>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</si>
  <si>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</si>
  <si>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</si>
  <si>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</si>
  <si>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</si>
  <si>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</si>
  <si>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</si>
  <si>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</si>
  <si>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</si>
  <si>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</si>
  <si>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</si>
  <si>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</si>
  <si>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</si>
  <si>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</si>
  <si>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</si>
  <si>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</si>
  <si>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</si>
  <si>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</si>
  <si>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</si>
  <si>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</si>
  <si>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</si>
  <si>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</si>
  <si>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</si>
  <si>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</si>
  <si>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</si>
  <si>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</si>
  <si>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</si>
  <si>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</si>
  <si>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</si>
  <si>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</si>
  <si>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</si>
  <si>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</si>
  <si>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</si>
  <si>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</si>
  <si>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</si>
  <si>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</si>
  <si>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</si>
  <si>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</si>
  <si>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</si>
  <si>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</si>
  <si>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</si>
  <si>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</si>
  <si>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</si>
  <si>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</si>
  <si>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</si>
  <si>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</si>
  <si>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</si>
  <si>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</si>
  <si>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</si>
  <si>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</si>
  <si>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</si>
  <si>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</si>
  <si>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</si>
  <si>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</si>
  <si>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</si>
  <si>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</si>
  <si>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</si>
  <si>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</si>
  <si>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</si>
  <si>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</si>
  <si>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</si>
  <si>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</si>
  <si>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</si>
  <si>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</si>
  <si>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</si>
  <si>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</si>
  <si>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</si>
  <si>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</si>
  <si>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</si>
  <si>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</si>
  <si>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</si>
  <si>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</si>
  <si>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</si>
  <si>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</si>
  <si>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</si>
  <si>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</si>
  <si>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</si>
  <si>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</si>
  <si>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</si>
  <si>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</si>
  <si>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</si>
  <si>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</si>
  <si>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</si>
  <si>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</si>
  <si>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</si>
  <si>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</si>
  <si>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</si>
  <si>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</si>
  <si>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</si>
  <si>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</si>
  <si>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</si>
  <si>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</si>
  <si>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</si>
  <si>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</si>
  <si>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</si>
  <si>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</si>
  <si>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</si>
  <si>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</si>
  <si>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</si>
  <si>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</si>
  <si>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</si>
  <si>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</si>
  <si>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</si>
  <si>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</si>
  <si>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</si>
  <si>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</si>
  <si>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</si>
  <si>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</si>
  <si>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</si>
  <si>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</si>
  <si>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</si>
  <si>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</si>
  <si>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</si>
  <si>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</si>
  <si>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</si>
  <si>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</si>
  <si>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</si>
  <si>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</si>
  <si>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</si>
  <si>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</si>
  <si>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</si>
  <si>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</si>
  <si>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</si>
  <si>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</si>
  <si>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</si>
  <si>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</si>
  <si>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</si>
  <si>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</si>
  <si>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</si>
  <si>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</si>
  <si>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</si>
  <si>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</si>
  <si>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</si>
  <si>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</si>
  <si>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</si>
  <si>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</si>
  <si>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</si>
  <si>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</si>
  <si>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</si>
  <si>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</si>
  <si>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</si>
  <si>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</si>
  <si>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</si>
  <si>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</si>
  <si>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</si>
  <si>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</si>
  <si>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</si>
  <si>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</si>
  <si>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</si>
  <si>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</si>
  <si>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</si>
  <si>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</si>
  <si>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</si>
  <si>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</si>
  <si>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</si>
  <si>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</si>
  <si>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</si>
  <si>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</si>
  <si>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</si>
  <si>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</si>
  <si>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</si>
  <si>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</si>
  <si>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</si>
  <si>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</si>
  <si>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</si>
  <si>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</si>
  <si>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</si>
  <si>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</si>
  <si>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</si>
  <si>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</si>
  <si>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</si>
  <si>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</si>
  <si>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</si>
  <si>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</si>
  <si>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</si>
  <si>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</si>
  <si>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</si>
  <si>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</si>
  <si>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</si>
  <si>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</si>
  <si>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</si>
  <si>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</si>
  <si>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</si>
  <si>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</si>
  <si>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</si>
  <si>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</si>
  <si>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</si>
  <si>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</si>
  <si>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</si>
  <si>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</si>
  <si>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</si>
  <si>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</si>
  <si>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</si>
  <si>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</si>
  <si>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</si>
  <si>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</si>
  <si>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</si>
  <si>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</si>
  <si>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</si>
  <si>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</si>
  <si>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</si>
  <si>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</si>
  <si>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</si>
  <si>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</si>
  <si>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</si>
  <si>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</si>
  <si>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</si>
  <si>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</si>
  <si>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</si>
  <si>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</si>
  <si>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</si>
  <si>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</si>
  <si>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</si>
  <si>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</si>
  <si>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</si>
  <si>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</si>
  <si>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</si>
  <si>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</si>
  <si>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</si>
  <si>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</si>
  <si>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</si>
  <si>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</si>
  <si>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</si>
  <si>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</si>
  <si>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</si>
  <si>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</si>
  <si>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</si>
  <si>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</si>
  <si>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</si>
  <si>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</si>
  <si>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</si>
  <si>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</si>
  <si>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</si>
  <si>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</si>
  <si>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</si>
  <si>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</si>
  <si>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</si>
  <si>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</si>
  <si>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</si>
  <si>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</si>
  <si>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</si>
  <si>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</si>
  <si>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</si>
  <si>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</si>
  <si>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</si>
  <si>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</si>
  <si>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</si>
  <si>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</si>
  <si>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</si>
  <si>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</si>
  <si>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</si>
  <si>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</si>
  <si>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</si>
  <si>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</si>
  <si>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</si>
  <si>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</si>
  <si>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</si>
  <si>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</si>
  <si>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</si>
  <si>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</si>
  <si>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</si>
  <si>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</si>
  <si>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</si>
  <si>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</si>
  <si>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</si>
  <si>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</si>
  <si>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</si>
  <si>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</si>
  <si>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</si>
  <si>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</si>
  <si>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</si>
  <si>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</si>
  <si>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</si>
  <si>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</si>
  <si>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</si>
  <si>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</si>
  <si>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</si>
  <si>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</si>
  <si>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</si>
  <si>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</si>
  <si>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</si>
  <si>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</si>
  <si>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</si>
  <si>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</si>
  <si>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</si>
  <si>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</si>
  <si>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</si>
  <si>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</si>
  <si>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</si>
  <si>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</si>
  <si>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</si>
  <si>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</si>
  <si>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</si>
  <si>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</si>
  <si>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</si>
  <si>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</si>
  <si>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</si>
  <si>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</si>
  <si>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</si>
  <si>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</si>
  <si>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</si>
  <si>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</si>
  <si>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</si>
  <si>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</si>
  <si>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</si>
  <si>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</si>
  <si>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</si>
  <si>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</si>
  <si>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</si>
  <si>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</si>
  <si>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</si>
  <si>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</si>
  <si>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</si>
  <si>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</si>
  <si>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</si>
  <si>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</si>
  <si>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</si>
  <si>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</si>
  <si>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</si>
  <si>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</si>
  <si>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</si>
  <si>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</si>
  <si>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</si>
  <si>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</si>
  <si>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</si>
  <si>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</si>
  <si>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</si>
  <si>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</si>
  <si>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</si>
  <si>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</si>
  <si>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</si>
  <si>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</si>
  <si>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</si>
  <si>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</si>
  <si>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</si>
  <si>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</si>
  <si>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</si>
  <si>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</si>
  <si>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</si>
  <si>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</si>
  <si>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</si>
  <si>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</si>
  <si>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</si>
  <si>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</si>
  <si>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</si>
  <si>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</si>
  <si>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</si>
  <si>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</si>
  <si>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</si>
  <si>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</si>
  <si>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</si>
  <si>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</si>
  <si>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</si>
  <si>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</si>
  <si>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</si>
  <si>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</si>
  <si>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</si>
  <si>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</si>
  <si>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</si>
  <si>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</si>
  <si>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</si>
  <si>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</si>
  <si>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</si>
  <si>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</si>
  <si>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</si>
  <si>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</si>
  <si>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</si>
  <si>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</si>
  <si>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</si>
  <si>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</si>
  <si>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</si>
  <si>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</si>
  <si>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</si>
  <si>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</si>
  <si>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</si>
  <si>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</si>
  <si>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</si>
  <si>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</si>
  <si>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</si>
  <si>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</si>
  <si>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</si>
  <si>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</si>
  <si>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</si>
  <si>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</si>
  <si>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</si>
  <si>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</si>
  <si>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</si>
  <si>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</si>
  <si>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</si>
  <si>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</si>
  <si>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</si>
  <si>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</si>
  <si>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</si>
  <si>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</si>
  <si>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</si>
  <si>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</si>
  <si>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</si>
  <si>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</si>
  <si>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</si>
  <si>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</si>
  <si>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</si>
  <si>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</si>
  <si>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</si>
  <si>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</si>
  <si>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</si>
  <si>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</si>
  <si>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</si>
  <si>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</si>
  <si>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</si>
  <si>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</si>
  <si>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</si>
  <si>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</si>
  <si>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</si>
  <si>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</si>
  <si>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</si>
  <si>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</si>
  <si>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</si>
  <si>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</si>
  <si>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</si>
  <si>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</si>
  <si>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</si>
  <si>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</si>
  <si>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</si>
  <si>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</si>
  <si>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</si>
  <si>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</si>
  <si>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</si>
  <si>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</si>
  <si>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</si>
  <si>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</si>
  <si>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</si>
  <si>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</si>
  <si>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</si>
  <si>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</si>
  <si>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</si>
  <si>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</si>
  <si>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</si>
  <si>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</si>
  <si>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</si>
  <si>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</si>
  <si>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</si>
  <si>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</si>
  <si>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</si>
  <si>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</si>
  <si>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</si>
  <si>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</si>
  <si>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</si>
  <si>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</si>
  <si>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</si>
  <si>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</si>
  <si>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</si>
  <si>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</si>
  <si>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</si>
  <si>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</si>
  <si>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</si>
  <si>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</si>
  <si>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</si>
  <si>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</si>
  <si>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</si>
  <si>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</si>
  <si>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</si>
  <si>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</si>
  <si>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</si>
  <si>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</si>
  <si>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</si>
  <si>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</si>
  <si>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</si>
  <si>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</si>
  <si>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</si>
  <si>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</si>
  <si>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</si>
  <si>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</si>
  <si>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</si>
  <si>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</si>
  <si>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</si>
  <si>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</si>
  <si>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</si>
  <si>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</si>
  <si>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</si>
  <si>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</si>
  <si>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</si>
  <si>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</si>
  <si>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</si>
  <si>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</si>
  <si>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</si>
  <si>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</si>
  <si>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</si>
  <si>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</si>
  <si>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</si>
  <si>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</si>
  <si>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</si>
  <si>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</si>
  <si>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</si>
  <si>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</si>
  <si>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</si>
  <si>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</si>
  <si>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</si>
  <si>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</si>
  <si>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</si>
  <si>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</si>
  <si>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</si>
  <si>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</si>
  <si>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</si>
  <si>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</si>
  <si>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</si>
  <si>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</si>
  <si>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</si>
  <si>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</si>
  <si>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</si>
  <si>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</si>
  <si>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</si>
  <si>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</si>
  <si>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</si>
  <si>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</si>
  <si>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</si>
  <si>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</si>
  <si>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</si>
  <si>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</si>
  <si>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</si>
  <si>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</si>
  <si>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</si>
  <si>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</si>
  <si>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</si>
  <si>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</si>
  <si>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</si>
  <si>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</si>
  <si>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</si>
  <si>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</si>
  <si>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</si>
  <si>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</si>
  <si>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</si>
  <si>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</si>
  <si>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</si>
  <si>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</si>
  <si>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</si>
  <si>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</si>
  <si>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</si>
  <si>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</si>
  <si>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</si>
  <si>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</si>
  <si>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</si>
  <si>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</si>
  <si>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</si>
  <si>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</si>
  <si>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</si>
  <si>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</si>
  <si>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</si>
  <si>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</si>
  <si>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</si>
  <si>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</si>
  <si>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</si>
  <si>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</si>
  <si>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</si>
  <si>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</si>
  <si>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</si>
  <si>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</si>
  <si>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</si>
  <si>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</si>
  <si>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</si>
  <si>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</si>
  <si>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</si>
  <si>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</si>
  <si>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</si>
  <si>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</si>
  <si>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</si>
  <si>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</si>
  <si>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</si>
  <si>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</si>
  <si>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</si>
  <si>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</si>
  <si>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</si>
  <si>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</si>
  <si>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</si>
  <si>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</si>
  <si>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</si>
  <si>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</si>
  <si>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</si>
  <si>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</si>
  <si>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</si>
  <si>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</si>
  <si>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</si>
  <si>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</si>
  <si>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</si>
  <si>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</si>
  <si>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</si>
  <si>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</si>
  <si>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</si>
  <si>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</si>
  <si>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</si>
  <si>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</si>
  <si>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</si>
  <si>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</si>
  <si>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</si>
  <si>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</si>
  <si>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</si>
  <si>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</si>
  <si>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</si>
  <si>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</si>
  <si>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</si>
  <si>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</si>
  <si>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</si>
  <si>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</si>
  <si>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</si>
  <si>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</si>
  <si>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</si>
  <si>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</si>
  <si>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</si>
  <si>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</si>
  <si>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</si>
  <si>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</si>
  <si>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</si>
  <si>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</si>
  <si>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</si>
  <si>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</si>
  <si>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</si>
  <si>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</si>
  <si>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</si>
  <si>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</si>
  <si>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</si>
  <si>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</si>
  <si>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</si>
  <si>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</si>
  <si>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</si>
  <si>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</si>
  <si>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</si>
  <si>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</si>
  <si>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</si>
  <si>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</si>
  <si>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</si>
  <si>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</si>
  <si>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</si>
  <si>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</si>
  <si>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</si>
  <si>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</si>
  <si>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</si>
  <si>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</si>
  <si>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</si>
  <si>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</si>
  <si>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</si>
  <si>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</si>
  <si>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</si>
  <si>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</si>
  <si>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</si>
  <si>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</si>
  <si>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</si>
  <si>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</si>
  <si>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</si>
  <si>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</si>
  <si>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</si>
  <si>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</si>
  <si>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</si>
  <si>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</si>
  <si>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</si>
  <si>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</si>
  <si>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</si>
  <si>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</si>
  <si>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</si>
  <si>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</si>
  <si>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</si>
  <si>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</si>
  <si>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</si>
  <si>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</si>
  <si>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</si>
  <si>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</si>
  <si>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</si>
  <si>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</si>
  <si>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</si>
  <si>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</si>
  <si>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</si>
  <si>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</si>
  <si>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</si>
  <si>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</si>
  <si>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</si>
  <si>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</si>
  <si>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</si>
  <si>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</si>
  <si>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</si>
  <si>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</si>
  <si>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</si>
  <si>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</si>
  <si>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</si>
  <si>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</si>
  <si>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</si>
  <si>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</si>
  <si>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</si>
  <si>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</si>
  <si>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</si>
  <si>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</si>
  <si>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</si>
  <si>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</si>
  <si>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</si>
  <si>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</si>
  <si>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</si>
  <si>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</si>
  <si>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</si>
  <si>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</si>
  <si>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</si>
  <si>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</si>
  <si>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</si>
  <si>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</si>
  <si>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</si>
  <si>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</si>
  <si>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</si>
  <si>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</si>
  <si>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</si>
  <si>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</si>
  <si>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</si>
  <si>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</si>
  <si>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</si>
  <si>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</si>
  <si>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</si>
  <si>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</si>
  <si>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</si>
  <si>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</si>
  <si>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</si>
  <si>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</si>
  <si>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</si>
  <si>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</si>
  <si>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</si>
  <si>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</si>
  <si>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</si>
  <si>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</si>
  <si>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</si>
  <si>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</si>
  <si>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</si>
  <si>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</si>
  <si>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</si>
  <si>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</si>
  <si>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</si>
  <si>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</si>
  <si>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</si>
  <si>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</si>
  <si>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</si>
  <si>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</si>
  <si>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</si>
  <si>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</si>
  <si>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</si>
  <si>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</si>
  <si>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</si>
  <si>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</si>
  <si>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</si>
  <si>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</si>
  <si>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</si>
  <si>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</si>
  <si>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</si>
  <si>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</si>
  <si>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</si>
  <si>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</si>
  <si>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</si>
  <si>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</si>
  <si>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</si>
  <si>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</si>
  <si>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</si>
  <si>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</si>
  <si>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</si>
  <si>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</si>
  <si>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</si>
  <si>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</si>
  <si>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</si>
  <si>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</si>
  <si>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</si>
  <si>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</si>
  <si>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</si>
  <si>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</si>
  <si>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</si>
  <si>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</si>
  <si>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</si>
  <si>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</si>
  <si>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</si>
  <si>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</si>
  <si>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</si>
  <si>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</si>
  <si>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</si>
  <si>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</si>
  <si>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</si>
  <si>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</si>
  <si>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</si>
  <si>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</si>
  <si>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</si>
  <si>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</si>
  <si>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</si>
  <si>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</si>
  <si>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</si>
  <si>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</si>
  <si>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</si>
  <si>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</si>
  <si>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</si>
  <si>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</si>
  <si>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</si>
  <si>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</si>
  <si>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</si>
  <si>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</si>
  <si>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</si>
  <si>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</si>
  <si>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</si>
  <si>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</si>
  <si>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</si>
  <si>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</si>
  <si>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</si>
  <si>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</si>
  <si>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</si>
  <si>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</si>
  <si>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</si>
  <si>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</si>
  <si>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</si>
  <si>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</si>
  <si>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</si>
  <si>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</si>
  <si>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</si>
  <si>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</si>
  <si>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</si>
  <si>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</si>
  <si>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</si>
  <si>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</si>
  <si>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</si>
  <si>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</si>
  <si>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</si>
  <si>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</si>
  <si>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</si>
  <si>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</si>
  <si>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</si>
  <si>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</si>
  <si>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</si>
  <si>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</si>
  <si>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</si>
  <si>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</si>
  <si>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</si>
  <si>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</si>
  <si>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</si>
  <si>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</si>
  <si>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</si>
  <si>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</si>
  <si>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</si>
  <si>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</si>
  <si>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</si>
  <si>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</si>
  <si>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</si>
  <si>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</si>
  <si>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</si>
  <si>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</si>
  <si>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</si>
  <si>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</si>
  <si>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</si>
  <si>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</si>
  <si>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</si>
  <si>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</si>
  <si>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</si>
  <si>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</si>
  <si>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</si>
  <si>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</si>
  <si>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</si>
  <si>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</si>
  <si>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</si>
  <si>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</si>
  <si>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</si>
  <si>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</si>
  <si>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</si>
  <si>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</si>
  <si>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</si>
  <si>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</si>
  <si>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</si>
  <si>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</si>
  <si>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</si>
  <si>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</si>
  <si>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</si>
  <si>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</si>
  <si>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</si>
  <si>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</si>
  <si>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</si>
  <si>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</si>
  <si>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</si>
  <si>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</si>
  <si>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</si>
  <si>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</si>
  <si>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</si>
  <si>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</si>
  <si>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</si>
  <si>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</si>
  <si>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</si>
  <si>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</si>
  <si>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</si>
  <si>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</si>
  <si>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</si>
  <si>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</si>
  <si>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</si>
  <si>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</si>
  <si>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</si>
  <si>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</si>
  <si>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</si>
  <si>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</si>
  <si>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</si>
  <si>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</si>
  <si>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</si>
  <si>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</si>
  <si>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</si>
  <si>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</si>
  <si>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</si>
  <si>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</si>
  <si>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</si>
  <si>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</si>
  <si>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</si>
  <si>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</si>
  <si>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</si>
  <si>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</si>
  <si>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</si>
  <si>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</si>
  <si>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</si>
  <si>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</si>
  <si>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</si>
  <si>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</si>
  <si>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</si>
  <si>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</si>
  <si>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</si>
  <si>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</si>
  <si>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</si>
  <si>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</si>
  <si>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</si>
  <si>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</si>
  <si>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</si>
  <si>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</si>
  <si>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</si>
  <si>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</si>
  <si>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</si>
  <si>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</si>
  <si>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</si>
  <si>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</si>
  <si>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</si>
  <si>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</si>
  <si>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</si>
  <si>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</si>
  <si>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</si>
  <si>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</si>
  <si>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</si>
  <si>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</si>
  <si>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</si>
  <si>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</si>
  <si>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</si>
  <si>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</si>
  <si>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</si>
  <si>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</si>
  <si>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</si>
  <si>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</si>
  <si>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</si>
  <si>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</si>
  <si>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</si>
  <si>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</si>
  <si>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</si>
  <si>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</si>
  <si>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</si>
  <si>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</si>
  <si>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</si>
  <si>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</si>
  <si>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</si>
  <si>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</si>
  <si>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</si>
  <si>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</si>
  <si>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</si>
  <si>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</si>
  <si>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</si>
  <si>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</si>
  <si>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</si>
  <si>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</si>
  <si>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</si>
  <si>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</si>
  <si>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</si>
  <si>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</si>
  <si>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</si>
  <si>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</si>
  <si>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</si>
  <si>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</si>
  <si>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</si>
  <si>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</si>
  <si>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</si>
  <si>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</si>
  <si>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</si>
  <si>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</si>
  <si>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</si>
  <si>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</si>
  <si>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</si>
  <si>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</si>
  <si>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</si>
  <si>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</si>
  <si>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</si>
  <si>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</si>
  <si>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</si>
  <si>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</si>
  <si>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</si>
  <si>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</si>
  <si>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</si>
  <si>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</si>
  <si>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</si>
  <si>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</si>
  <si>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</si>
  <si>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</si>
  <si>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</si>
  <si>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</si>
  <si>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</si>
  <si>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</si>
  <si>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</si>
  <si>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</si>
  <si>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</si>
  <si>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</si>
  <si>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</si>
  <si>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</si>
  <si>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</si>
  <si>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</si>
  <si>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</si>
  <si>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</si>
  <si>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</si>
  <si>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</si>
  <si>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</si>
  <si>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</si>
  <si>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</si>
  <si>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</si>
  <si>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</si>
  <si>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</si>
  <si>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</si>
  <si>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</si>
  <si>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</si>
  <si>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</si>
  <si>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</si>
  <si>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</si>
  <si>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</si>
  <si>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</si>
  <si>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</si>
  <si>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</si>
  <si>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</si>
  <si>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</si>
  <si>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</si>
  <si>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</si>
  <si>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</si>
  <si>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</si>
  <si>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</si>
  <si>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</si>
  <si>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</si>
  <si>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</si>
  <si>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</si>
  <si>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</si>
  <si>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</si>
  <si>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</si>
  <si>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</si>
  <si>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</si>
  <si>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</si>
  <si>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</si>
  <si>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</si>
  <si>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</si>
  <si>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</si>
  <si>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</si>
  <si>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</si>
  <si>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</si>
  <si>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</si>
  <si>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</si>
  <si>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</si>
  <si>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</si>
  <si>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</si>
  <si>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</si>
  <si>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</si>
  <si>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</si>
  <si>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</si>
  <si>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</si>
  <si>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</si>
  <si>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</si>
  <si>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</si>
  <si>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</si>
  <si>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</si>
  <si>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</si>
  <si>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</si>
  <si>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</si>
  <si>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</si>
  <si>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</si>
  <si>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</si>
  <si>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</si>
  <si>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</si>
  <si>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</si>
  <si>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</si>
  <si>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</si>
  <si>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</si>
  <si>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</si>
  <si>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</si>
  <si>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</si>
  <si>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</si>
  <si>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</si>
  <si>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</si>
  <si>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</si>
  <si>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</si>
  <si>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</si>
  <si>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</si>
  <si>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</si>
  <si>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</si>
  <si>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</si>
  <si>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</si>
  <si>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</si>
  <si>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</si>
  <si>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</si>
  <si>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</si>
  <si>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</si>
  <si>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</si>
  <si>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</si>
  <si>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</si>
  <si>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</si>
  <si>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</si>
  <si>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</si>
  <si>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</si>
  <si>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</si>
  <si>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</si>
  <si>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</si>
  <si>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</si>
  <si>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</si>
  <si>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</si>
  <si>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</si>
  <si>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</si>
  <si>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</si>
  <si>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</si>
  <si>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</si>
  <si>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</si>
  <si>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</si>
  <si>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</si>
  <si>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</si>
  <si>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</si>
  <si>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</si>
  <si>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</si>
  <si>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</si>
  <si>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</si>
  <si>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</si>
  <si>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</si>
  <si>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</si>
  <si>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</si>
  <si>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</si>
  <si>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</si>
  <si>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</si>
  <si>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</si>
  <si>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</si>
  <si>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</si>
  <si>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</si>
  <si>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</si>
  <si>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</si>
  <si>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</si>
  <si>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</si>
  <si>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</si>
  <si>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</si>
  <si>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</si>
  <si>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</si>
  <si>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</si>
  <si>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</si>
  <si>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</si>
  <si>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</si>
  <si>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</si>
  <si>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</si>
  <si>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</si>
  <si>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</si>
  <si>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</si>
  <si>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</si>
  <si>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</si>
  <si>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</si>
  <si>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</si>
  <si>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</si>
  <si>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</si>
  <si>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</si>
  <si>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</si>
  <si>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</si>
  <si>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</si>
  <si>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</si>
  <si>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</si>
  <si>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</si>
  <si>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</si>
  <si>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</si>
  <si>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</si>
  <si>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</si>
  <si>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</si>
  <si>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</si>
  <si>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</si>
  <si>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</si>
  <si>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</si>
  <si>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</si>
  <si>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</si>
  <si>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</si>
  <si>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</si>
  <si>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</si>
  <si>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</si>
  <si>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</si>
  <si>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</si>
  <si>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</si>
  <si>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</si>
  <si>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</si>
  <si>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</si>
  <si>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</si>
  <si>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</si>
  <si>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</si>
  <si>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</si>
  <si>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</si>
  <si>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</si>
  <si>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</si>
  <si>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</si>
  <si>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</si>
  <si>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</si>
  <si>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</si>
  <si>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</si>
  <si>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</si>
  <si>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</si>
  <si>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</si>
  <si>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</si>
  <si>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</si>
  <si>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</si>
  <si>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</si>
  <si>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</si>
  <si>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</si>
  <si>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</si>
  <si>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</si>
  <si>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</si>
  <si>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</si>
  <si>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</si>
  <si>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</si>
  <si>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</si>
  <si>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</si>
  <si>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</si>
  <si>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</si>
  <si>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</si>
  <si>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</si>
  <si>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</si>
  <si>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</si>
  <si>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</si>
  <si>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</si>
  <si>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</si>
  <si>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</si>
  <si>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</si>
  <si>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</si>
  <si>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</si>
  <si>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</si>
  <si>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</si>
  <si>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</si>
  <si>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</si>
  <si>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</si>
  <si>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</si>
  <si>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</si>
  <si>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</si>
  <si>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</si>
  <si>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</si>
  <si>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</si>
  <si>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</si>
  <si>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</si>
  <si>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</si>
  <si>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</si>
  <si>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</si>
  <si>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</si>
  <si>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</si>
  <si>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</si>
  <si>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</si>
  <si>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</si>
  <si>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</si>
  <si>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</si>
  <si>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</si>
  <si>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</si>
  <si>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</si>
  <si>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</si>
  <si>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</si>
  <si>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</si>
  <si>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</si>
  <si>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</si>
  <si>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</si>
  <si>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</si>
  <si>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</si>
  <si>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</si>
  <si>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</si>
  <si>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</si>
  <si>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</si>
  <si>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</si>
  <si>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</si>
  <si>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</si>
  <si>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</si>
  <si>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</si>
  <si>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</si>
  <si>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</si>
  <si>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</si>
  <si>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</si>
  <si>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</si>
  <si>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</si>
  <si>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</si>
  <si>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</si>
  <si>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</si>
  <si>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</si>
  <si>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</si>
  <si>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</si>
  <si>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</si>
  <si>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</si>
  <si>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</si>
  <si>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</si>
  <si>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</si>
  <si>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</si>
  <si>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</si>
  <si>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</si>
  <si>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</si>
  <si>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</si>
  <si>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</si>
  <si>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</si>
  <si>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</si>
  <si>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</si>
  <si>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</si>
  <si>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</si>
  <si>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</si>
  <si>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</si>
  <si>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</si>
  <si>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</si>
  <si>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</si>
  <si>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</si>
  <si>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</si>
  <si>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</si>
  <si>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</si>
  <si>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</si>
  <si>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</si>
  <si>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</si>
  <si>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</si>
  <si>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</si>
  <si>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</si>
  <si>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</si>
  <si>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</si>
  <si>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</si>
  <si>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</si>
  <si>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</si>
  <si>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</si>
  <si>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</si>
  <si>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</si>
  <si>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</si>
  <si>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</si>
  <si>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</si>
  <si>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</si>
  <si>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</si>
  <si>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</si>
  <si>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</si>
  <si>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</si>
  <si>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</si>
  <si>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</si>
  <si>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</si>
  <si>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</si>
  <si>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</si>
  <si>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</si>
  <si>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</si>
  <si>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</si>
  <si>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</si>
  <si>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</si>
  <si>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</si>
  <si>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</si>
  <si>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</si>
  <si>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</si>
  <si>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</si>
  <si>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</si>
  <si>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</si>
  <si>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</si>
  <si>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</si>
  <si>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</si>
  <si>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</si>
  <si>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</si>
  <si>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</si>
  <si>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</si>
  <si>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</si>
  <si>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</si>
  <si>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</si>
  <si>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</si>
  <si>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</si>
  <si>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</si>
  <si>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</si>
  <si>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</si>
  <si>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</si>
  <si>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</si>
  <si>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</si>
  <si>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</si>
  <si>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</si>
  <si>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</si>
  <si>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</si>
  <si>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</si>
  <si>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</si>
  <si>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</si>
  <si>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</si>
  <si>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</si>
  <si>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</si>
  <si>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</si>
  <si>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</si>
  <si>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</si>
  <si>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</si>
  <si>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</si>
  <si>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</si>
  <si>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</si>
  <si>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</si>
  <si>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</si>
  <si>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</si>
  <si>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</si>
  <si>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</si>
  <si>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</si>
  <si>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</si>
  <si>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</si>
  <si>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</si>
  <si>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</si>
  <si>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</si>
  <si>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</si>
  <si>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</si>
  <si>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</si>
  <si>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</si>
  <si>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</si>
  <si>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</si>
  <si>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</si>
  <si>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</si>
  <si>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</si>
  <si>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</si>
  <si>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</si>
  <si>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</si>
  <si>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</si>
  <si>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</si>
  <si>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</si>
  <si>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</si>
  <si>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</si>
  <si>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</si>
  <si>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</si>
  <si>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</si>
  <si>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</si>
  <si>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</si>
  <si>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</si>
  <si>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</si>
  <si>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</si>
  <si>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</si>
  <si>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</si>
  <si>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</si>
  <si>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</si>
  <si>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</si>
  <si>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</si>
  <si>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</si>
  <si>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</si>
  <si>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</si>
  <si>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</si>
  <si>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</si>
  <si>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</si>
  <si>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</si>
  <si>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</si>
  <si>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</si>
  <si>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</si>
  <si>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</si>
  <si>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</si>
  <si>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</si>
  <si>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</si>
  <si>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</si>
  <si>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</si>
  <si>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</si>
  <si>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</si>
  <si>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</si>
  <si>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</si>
  <si>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</si>
  <si>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</si>
  <si>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</si>
  <si>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</si>
  <si>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</si>
  <si>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</si>
  <si>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</si>
  <si>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</si>
  <si>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</si>
  <si>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</si>
  <si>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</si>
  <si>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</si>
  <si>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</si>
  <si>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</si>
  <si>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</si>
  <si>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</si>
  <si>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</si>
  <si>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</si>
  <si>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</si>
  <si>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</si>
  <si>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</si>
  <si>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</si>
  <si>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</si>
  <si>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</si>
  <si>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</si>
  <si>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</si>
  <si>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</si>
  <si>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</si>
  <si>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</si>
  <si>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</si>
  <si>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</si>
  <si>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</si>
  <si>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</si>
  <si>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</si>
  <si>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</si>
  <si>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</si>
  <si>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</si>
  <si>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</si>
  <si>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</si>
  <si>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</si>
  <si>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</si>
  <si>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</si>
  <si>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</si>
  <si>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</si>
  <si>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</si>
  <si>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</si>
  <si>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</si>
  <si>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</si>
  <si>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</si>
  <si>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</si>
  <si>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</si>
  <si>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</si>
  <si>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</si>
  <si>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</si>
  <si>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</si>
  <si>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</si>
  <si>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</si>
  <si>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</si>
  <si>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</si>
  <si>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</si>
  <si>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</si>
  <si>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</si>
  <si>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</si>
  <si>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</si>
  <si>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</si>
  <si>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</si>
  <si>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</si>
  <si>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</si>
  <si>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</si>
  <si>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</si>
  <si>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</si>
  <si>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</si>
  <si>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</si>
  <si>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</si>
  <si>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</si>
  <si>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</si>
  <si>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</si>
  <si>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</si>
  <si>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</si>
  <si>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</si>
  <si>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</si>
  <si>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</si>
  <si>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</si>
  <si>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</si>
  <si>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</si>
  <si>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</si>
  <si>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</si>
  <si>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</si>
  <si>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</si>
  <si>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</si>
  <si>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</si>
  <si>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</si>
  <si>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</si>
  <si>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</si>
  <si>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</si>
  <si>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</si>
  <si>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</si>
  <si>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</si>
  <si>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</si>
  <si>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</si>
  <si>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</si>
  <si>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</si>
  <si>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</si>
  <si>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</si>
  <si>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</si>
  <si>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</si>
  <si>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</si>
  <si>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</si>
  <si>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</si>
  <si>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</si>
  <si>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</si>
  <si>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</si>
  <si>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</si>
  <si>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</si>
  <si>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</si>
  <si>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</si>
  <si>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</si>
  <si>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</si>
  <si>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</si>
  <si>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</si>
  <si>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</si>
  <si>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</si>
  <si>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</si>
  <si>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</si>
  <si>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</si>
  <si>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</si>
  <si>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</si>
  <si>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</si>
  <si>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</si>
  <si>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</si>
  <si>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</si>
  <si>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</si>
  <si>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</si>
  <si>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</si>
  <si>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</si>
  <si>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</si>
  <si>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</si>
  <si>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</si>
  <si>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</si>
  <si>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</si>
  <si>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</si>
  <si>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</si>
  <si>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</si>
  <si>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</si>
  <si>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</si>
  <si>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</si>
  <si>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</si>
  <si>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</si>
  <si>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</si>
  <si>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</si>
  <si>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</si>
  <si>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</si>
  <si>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</si>
  <si>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</si>
  <si>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</si>
  <si>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</si>
  <si>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</si>
  <si>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</si>
  <si>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</si>
  <si>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</si>
  <si>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</si>
  <si>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</si>
  <si>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</si>
  <si>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</si>
  <si>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</si>
  <si>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</si>
  <si>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</si>
  <si>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</si>
  <si>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</si>
  <si>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</si>
  <si>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</si>
  <si>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</si>
  <si>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</si>
  <si>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</si>
  <si>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</si>
  <si>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</si>
  <si>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</si>
  <si>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</si>
  <si>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</si>
  <si>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</si>
  <si>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</si>
  <si>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</si>
  <si>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</si>
  <si>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</si>
  <si>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</si>
  <si>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</si>
  <si>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</si>
  <si>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</si>
  <si>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</si>
  <si>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</si>
  <si>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</si>
  <si>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</si>
  <si>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</si>
  <si>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</si>
  <si>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</si>
  <si>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</si>
  <si>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</si>
  <si>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</si>
  <si>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</si>
  <si>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</si>
  <si>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</si>
  <si>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</si>
  <si>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</si>
  <si>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</si>
  <si>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</si>
  <si>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</si>
  <si>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</si>
  <si>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</si>
  <si>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</si>
  <si>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</si>
  <si>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</si>
  <si>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</si>
  <si>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</si>
  <si>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</si>
  <si>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</si>
  <si>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</si>
  <si>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</si>
  <si>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</si>
  <si>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</si>
  <si>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</si>
  <si>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</si>
  <si>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</si>
  <si>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</si>
  <si>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</si>
  <si>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</si>
  <si>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</si>
  <si>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</si>
  <si>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</si>
  <si>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</si>
  <si>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</si>
  <si>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</si>
  <si>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</si>
  <si>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</si>
  <si>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</si>
  <si>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</si>
  <si>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</si>
  <si>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</si>
  <si>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</si>
  <si>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</si>
  <si>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</si>
  <si>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</si>
  <si>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</si>
  <si>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</si>
  <si>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</si>
  <si>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</si>
  <si>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</si>
  <si>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</si>
  <si>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</si>
  <si>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</si>
  <si>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</si>
  <si>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</si>
  <si>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</si>
  <si>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</si>
  <si>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</si>
  <si>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</si>
  <si>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</si>
  <si>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</si>
  <si>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</si>
  <si>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</si>
  <si>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</si>
  <si>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</si>
  <si>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</si>
  <si>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</si>
  <si>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</si>
  <si>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</si>
  <si>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</si>
  <si>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</si>
  <si>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</si>
  <si>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</si>
  <si>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</si>
  <si>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</si>
  <si>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</si>
  <si>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</si>
  <si>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</si>
  <si>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</si>
  <si>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</si>
  <si>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</si>
  <si>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</si>
  <si>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</si>
  <si>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</si>
  <si>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</si>
  <si>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</si>
  <si>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</si>
  <si>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</si>
  <si>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</si>
  <si>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</si>
  <si>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</si>
  <si>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</si>
  <si>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</si>
  <si>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</si>
  <si>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</si>
  <si>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</si>
  <si>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</si>
  <si>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</si>
  <si>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</si>
  <si>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</si>
  <si>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</si>
  <si>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</si>
  <si>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</si>
  <si>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</si>
  <si>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</si>
  <si>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</si>
  <si>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</si>
  <si>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</si>
  <si>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</si>
  <si>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</si>
  <si>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</si>
  <si>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</si>
  <si>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</si>
  <si>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</si>
  <si>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</si>
  <si>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</si>
  <si>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</si>
  <si>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</si>
  <si>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</si>
  <si>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</si>
  <si>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</si>
  <si>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</si>
  <si>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</si>
  <si>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</si>
  <si>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</si>
  <si>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</si>
  <si>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</si>
  <si>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</si>
  <si>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</si>
  <si>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</si>
  <si>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</si>
  <si>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</si>
  <si>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</si>
  <si>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</si>
  <si>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</si>
  <si>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</si>
  <si>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</si>
  <si>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</si>
  <si>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</si>
  <si>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</si>
  <si>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</si>
  <si>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</si>
  <si>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</si>
  <si>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</si>
  <si>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</si>
  <si>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</si>
  <si>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</si>
  <si>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</si>
  <si>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</si>
  <si>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</si>
  <si>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</si>
  <si>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</si>
  <si>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</si>
  <si>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</si>
  <si>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</si>
  <si>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</si>
  <si>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</si>
  <si>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</si>
  <si>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</si>
  <si>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</si>
  <si>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</si>
  <si>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</si>
  <si>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</si>
  <si>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</si>
  <si>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</si>
  <si>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</si>
  <si>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</si>
  <si>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</si>
  <si>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</si>
  <si>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</si>
  <si>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</si>
  <si>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</si>
  <si>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</si>
  <si>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</si>
  <si>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</si>
  <si>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</si>
  <si>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</si>
  <si>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</si>
  <si>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</si>
  <si>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</si>
  <si>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</si>
  <si>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</si>
  <si>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</si>
  <si>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</si>
  <si>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</si>
  <si>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</si>
  <si>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</si>
  <si>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</si>
  <si>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</si>
  <si>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</si>
  <si>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</si>
  <si>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</si>
  <si>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</si>
  <si>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</si>
  <si>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</si>
  <si>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</si>
  <si>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</si>
  <si>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</si>
  <si>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</si>
  <si>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</si>
  <si>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</si>
  <si>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</si>
  <si>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</si>
  <si>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</si>
  <si>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</si>
  <si>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</si>
  <si>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</si>
  <si>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</si>
  <si>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</si>
  <si>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</si>
  <si>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</si>
  <si>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</si>
  <si>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</si>
  <si>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</si>
  <si>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</si>
  <si>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</si>
  <si>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</si>
  <si>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</si>
  <si>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</si>
  <si>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</si>
  <si>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</si>
  <si>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</si>
  <si>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</si>
  <si>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</si>
  <si>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</si>
  <si>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</si>
  <si>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</si>
  <si>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</si>
  <si>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</si>
  <si>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</si>
  <si>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</si>
  <si>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</si>
  <si>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</si>
  <si>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</si>
  <si>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</si>
  <si>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</si>
  <si>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</si>
  <si>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</si>
  <si>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</si>
  <si>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</si>
  <si>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</si>
  <si>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</si>
  <si>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</si>
  <si>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</si>
  <si>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</si>
  <si>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</si>
  <si>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</si>
  <si>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</si>
  <si>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</si>
  <si>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</si>
  <si>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</si>
  <si>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</si>
  <si>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</si>
  <si>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</si>
  <si>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</si>
  <si>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</si>
  <si>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</si>
  <si>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</si>
  <si>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</si>
  <si>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</si>
  <si>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</si>
  <si>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</si>
  <si>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</si>
  <si>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</si>
  <si>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</si>
  <si>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</si>
  <si>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</si>
  <si>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</si>
  <si>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</si>
  <si>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</si>
  <si>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</si>
  <si>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</si>
  <si>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</si>
  <si>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</si>
  <si>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</si>
  <si>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</si>
  <si>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</si>
  <si>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</si>
  <si>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</si>
  <si>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</si>
  <si>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</si>
  <si>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</si>
  <si>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</si>
  <si>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</si>
  <si>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</si>
  <si>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</si>
  <si>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</si>
  <si>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</si>
  <si>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</si>
  <si>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</si>
  <si>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</si>
  <si>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</si>
  <si>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</si>
  <si>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</si>
  <si>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</si>
  <si>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</si>
  <si>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</si>
  <si>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</si>
  <si>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</si>
  <si>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</si>
  <si>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</si>
  <si>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</si>
  <si>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</si>
  <si>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</si>
  <si>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</si>
  <si>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</si>
  <si>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</si>
  <si>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</si>
  <si>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</si>
  <si>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</si>
  <si>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</si>
  <si>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</si>
  <si>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</si>
  <si>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</si>
  <si>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</si>
  <si>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</si>
  <si>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</si>
  <si>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</si>
  <si>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</si>
  <si>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</si>
  <si>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</si>
  <si>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</si>
  <si>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</si>
  <si>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</si>
  <si>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</si>
  <si>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</si>
  <si>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</si>
  <si>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</si>
  <si>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</si>
  <si>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</si>
  <si>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</si>
  <si>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</si>
  <si>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</si>
  <si>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</si>
  <si>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</si>
  <si>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</si>
  <si>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</si>
  <si>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</si>
  <si>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</si>
  <si>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</si>
  <si>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</si>
  <si>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</si>
  <si>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</si>
  <si>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</si>
  <si>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</si>
  <si>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</si>
  <si>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</si>
  <si>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</si>
  <si>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</si>
  <si>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</si>
  <si>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</si>
  <si>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</si>
  <si>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</si>
  <si>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</si>
  <si>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</si>
  <si>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</si>
  <si>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</si>
  <si>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</si>
  <si>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</si>
  <si>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</si>
  <si>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</si>
  <si>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</si>
  <si>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</si>
  <si>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</si>
  <si>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</si>
  <si>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</si>
  <si>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</si>
  <si>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</si>
  <si>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</si>
  <si>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</si>
  <si>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</si>
  <si>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</si>
  <si>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</si>
  <si>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</si>
  <si>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</si>
  <si>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</si>
  <si>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</si>
  <si>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</si>
  <si>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</si>
  <si>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</si>
  <si>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</si>
  <si>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</si>
  <si>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</si>
  <si>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</si>
  <si>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</si>
  <si>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</si>
  <si>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</si>
  <si>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</si>
  <si>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</si>
  <si>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</si>
  <si>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</si>
  <si>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</si>
  <si>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</si>
  <si>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</si>
  <si>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</si>
  <si>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</si>
  <si>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</si>
  <si>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</si>
  <si>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</si>
  <si>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</si>
  <si>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</si>
  <si>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</si>
  <si>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</si>
  <si>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</si>
  <si>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</si>
  <si>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</si>
  <si>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</si>
  <si>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</si>
  <si>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</si>
  <si>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</si>
  <si>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</si>
  <si>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</si>
  <si>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</si>
  <si>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</si>
  <si>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</si>
  <si>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</si>
  <si>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</si>
  <si>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</si>
  <si>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</si>
  <si>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</si>
  <si>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</si>
  <si>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</si>
  <si>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</si>
  <si>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</si>
  <si>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</si>
  <si>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</si>
  <si>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</si>
  <si>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</si>
  <si>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</si>
  <si>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</si>
  <si>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</si>
  <si>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</si>
  <si>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</si>
  <si>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</si>
  <si>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</si>
  <si>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</si>
  <si>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</si>
  <si>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</si>
  <si>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</si>
  <si>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</si>
  <si>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</si>
  <si>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</si>
  <si>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</si>
  <si>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</si>
  <si>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</si>
  <si>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</si>
  <si>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</si>
  <si>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</si>
  <si>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</si>
  <si>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</si>
  <si>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</si>
  <si>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</si>
  <si>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</si>
  <si>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</si>
  <si>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</si>
  <si>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</si>
  <si>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</si>
  <si>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</si>
  <si>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</si>
  <si>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</si>
  <si>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</si>
  <si>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</si>
  <si>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</si>
  <si>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</si>
  <si>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</si>
  <si>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</si>
  <si>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</si>
  <si>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</si>
  <si>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</si>
  <si>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</si>
  <si>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</si>
  <si>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</si>
  <si>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</si>
  <si>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</si>
  <si>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</si>
  <si>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</si>
  <si>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</si>
  <si>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</si>
  <si>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</si>
  <si>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</si>
  <si>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</si>
  <si>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</si>
  <si>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</si>
  <si>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</si>
  <si>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</si>
  <si>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</si>
  <si>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</si>
  <si>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</si>
  <si>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</si>
  <si>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</si>
  <si>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</si>
  <si>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</si>
  <si>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</si>
  <si>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</si>
  <si>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</si>
  <si>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</si>
  <si>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</si>
  <si>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</si>
  <si>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</si>
  <si>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</si>
  <si>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</si>
  <si>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</si>
  <si>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</si>
  <si>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</si>
  <si>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</si>
  <si>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</si>
  <si>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</si>
  <si>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</si>
  <si>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</si>
  <si>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</si>
  <si>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</si>
  <si>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</si>
  <si>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</si>
  <si>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</si>
  <si>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</si>
  <si>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</si>
  <si>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</si>
  <si>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</si>
  <si>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</si>
  <si>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</si>
  <si>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</si>
  <si>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</si>
  <si>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</si>
  <si>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</si>
  <si>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</si>
  <si>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</si>
  <si>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</si>
  <si>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</si>
  <si>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</si>
  <si>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</si>
  <si>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</si>
  <si>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</si>
  <si>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</si>
  <si>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</si>
  <si>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</si>
  <si>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</si>
  <si>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</si>
  <si>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</si>
  <si>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</si>
  <si>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</si>
  <si>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</si>
  <si>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</si>
  <si>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</si>
  <si>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</si>
  <si>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</si>
  <si>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</si>
  <si>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</si>
  <si>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</si>
  <si>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</si>
  <si>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</si>
  <si>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</si>
  <si>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</si>
  <si>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</si>
  <si>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</si>
  <si>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</si>
  <si>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</si>
  <si>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</si>
  <si>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</si>
  <si>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</si>
  <si>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</si>
  <si>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</si>
  <si>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</si>
  <si>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</si>
  <si>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</si>
  <si>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</si>
  <si>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</si>
  <si>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</si>
  <si>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</si>
  <si>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</si>
  <si>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</si>
  <si>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</si>
  <si>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</si>
  <si>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</si>
  <si>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</si>
  <si>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</si>
  <si>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</si>
  <si>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</si>
  <si>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</si>
  <si>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</si>
  <si>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</si>
  <si>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</si>
  <si>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</si>
  <si>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</si>
  <si>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</si>
  <si>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</si>
  <si>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</si>
  <si>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</si>
  <si>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</si>
  <si>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</si>
  <si>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</si>
  <si>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</si>
  <si>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</si>
  <si>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</si>
  <si>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</si>
  <si>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</si>
  <si>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</si>
  <si>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</si>
  <si>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</si>
  <si>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</si>
  <si>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</si>
  <si>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</si>
  <si>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</si>
  <si>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</si>
  <si>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</si>
  <si>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</si>
  <si>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</si>
  <si>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</si>
  <si>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</si>
  <si>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</si>
  <si>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</si>
  <si>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</si>
  <si>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</si>
  <si>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</si>
  <si>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</si>
  <si>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</si>
  <si>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</si>
  <si>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</si>
  <si>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</si>
  <si>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</si>
  <si>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</si>
  <si>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</si>
  <si>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</si>
  <si>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</si>
  <si>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</si>
  <si>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</si>
  <si>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</si>
  <si>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</si>
  <si>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</si>
  <si>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</si>
  <si>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</si>
  <si>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</si>
  <si>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</si>
  <si>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</si>
  <si>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</si>
  <si>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</si>
  <si>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</si>
  <si>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</si>
  <si>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</si>
  <si>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</si>
  <si>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</si>
  <si>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</si>
  <si>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</si>
  <si>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</si>
  <si>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</si>
  <si>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</si>
  <si>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</si>
  <si>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</si>
  <si>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</si>
  <si>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</si>
  <si>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</si>
  <si>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</si>
  <si>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</si>
  <si>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</si>
  <si>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</si>
  <si>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</si>
  <si>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</si>
  <si>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</si>
  <si>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</si>
  <si>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</si>
  <si>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</si>
  <si>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</si>
  <si>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</si>
  <si>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</si>
  <si>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</si>
  <si>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</si>
  <si>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</si>
  <si>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</si>
  <si>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</si>
  <si>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</si>
  <si>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</si>
  <si>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</si>
  <si>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</si>
  <si>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</si>
  <si>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</si>
  <si>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</si>
  <si>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</si>
  <si>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</si>
  <si>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</si>
  <si>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</si>
  <si>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</si>
  <si>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</si>
  <si>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</si>
  <si>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</si>
  <si>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</si>
  <si>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</si>
  <si>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</si>
  <si>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</si>
  <si>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</si>
  <si>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</si>
  <si>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</si>
  <si>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</si>
  <si>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</si>
  <si>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</si>
  <si>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</si>
  <si>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</si>
  <si>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</si>
  <si>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</si>
  <si>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</si>
  <si>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</si>
  <si>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</si>
  <si>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</si>
  <si>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</si>
  <si>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</si>
  <si>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</si>
  <si>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</si>
  <si>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</si>
  <si>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</si>
  <si>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</si>
  <si>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</si>
  <si>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</si>
  <si>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</si>
  <si>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</si>
  <si>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</si>
  <si>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</si>
  <si>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</si>
  <si>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</si>
  <si>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</si>
  <si>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</si>
  <si>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</si>
  <si>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</si>
  <si>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</si>
  <si>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</si>
  <si>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</si>
  <si>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</si>
  <si>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</si>
  <si>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</si>
  <si>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</si>
  <si>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</si>
  <si>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</si>
  <si>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</si>
  <si>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</si>
  <si>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</si>
  <si>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</si>
  <si>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</si>
  <si>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</si>
  <si>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</si>
  <si>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</si>
  <si>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</si>
  <si>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</si>
  <si>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</si>
  <si>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</si>
  <si>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</si>
  <si>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</si>
  <si>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</si>
  <si>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</si>
  <si>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</si>
  <si>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</si>
  <si>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</si>
  <si>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</si>
  <si>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</si>
  <si>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</si>
  <si>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</si>
  <si>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</si>
  <si>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</si>
  <si>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</si>
  <si>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</si>
  <si>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</si>
  <si>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</si>
  <si>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</si>
  <si>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</si>
  <si>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</si>
  <si>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</si>
  <si>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</si>
  <si>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</si>
  <si>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</si>
  <si>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</si>
  <si>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</si>
  <si>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</si>
  <si>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</si>
  <si>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</si>
  <si>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</si>
  <si>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</si>
  <si>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</si>
  <si>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</si>
  <si>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</si>
  <si>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</si>
  <si>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</si>
  <si>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</si>
  <si>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</si>
  <si>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</si>
  <si>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</si>
  <si>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</si>
  <si>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</si>
  <si>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</si>
  <si>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</si>
  <si>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</si>
  <si>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</si>
  <si>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</si>
  <si>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</si>
  <si>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</si>
  <si>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</si>
  <si>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</si>
  <si>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</si>
  <si>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</si>
  <si>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</si>
  <si>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</si>
  <si>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</si>
  <si>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</si>
  <si>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</si>
  <si>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</si>
  <si>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</si>
  <si>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</si>
  <si>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</si>
  <si>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</si>
  <si>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</si>
  <si>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</si>
  <si>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</si>
  <si>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</si>
  <si>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</si>
  <si>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</si>
  <si>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</si>
  <si>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</si>
  <si>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</si>
  <si>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</si>
  <si>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</si>
  <si>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</si>
  <si>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</si>
  <si>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</si>
  <si>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</si>
  <si>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</si>
  <si>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</si>
  <si>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</si>
  <si>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</si>
  <si>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</si>
  <si>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</si>
  <si>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</si>
  <si>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</si>
  <si>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</si>
  <si>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</si>
  <si>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</si>
  <si>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</si>
  <si>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</si>
  <si>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</si>
  <si>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</si>
  <si>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</si>
  <si>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</si>
  <si>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</si>
  <si>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</si>
  <si>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</si>
  <si>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</si>
  <si>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</si>
  <si>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</si>
  <si>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</si>
  <si>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</si>
  <si>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</si>
  <si>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</si>
  <si>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</si>
  <si>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</si>
  <si>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</si>
  <si>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</si>
  <si>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</si>
  <si>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</si>
  <si>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</si>
  <si>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</si>
  <si>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</si>
  <si>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</si>
  <si>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</si>
  <si>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</si>
  <si>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</si>
  <si>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</si>
  <si>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</si>
  <si>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</si>
  <si>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</si>
  <si>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</si>
  <si>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</si>
  <si>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</si>
  <si>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</si>
  <si>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</si>
  <si>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</si>
  <si>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</si>
  <si>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</si>
  <si>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</si>
  <si>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</si>
  <si>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</si>
  <si>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</si>
  <si>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</si>
  <si>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</si>
  <si>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</si>
  <si>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</si>
  <si>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</si>
  <si>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</si>
  <si>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</si>
  <si>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</si>
  <si>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</si>
  <si>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</si>
  <si>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</si>
  <si>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</si>
  <si>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</si>
  <si>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</si>
  <si>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</si>
  <si>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</si>
  <si>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</si>
  <si>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</si>
  <si>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</si>
  <si>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</si>
  <si>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</si>
  <si>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</si>
  <si>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</si>
  <si>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</si>
  <si>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</si>
  <si>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</si>
  <si>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</si>
  <si>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</si>
  <si>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</si>
  <si>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</si>
  <si>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</si>
  <si>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</si>
  <si>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</si>
  <si>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</si>
  <si>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</si>
  <si>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</si>
  <si>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</si>
  <si>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</si>
  <si>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</si>
  <si>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</si>
  <si>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</si>
  <si>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</si>
  <si>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</si>
  <si>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</si>
  <si>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</si>
  <si>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</si>
  <si>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</si>
  <si>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</si>
  <si>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</si>
  <si>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</si>
  <si>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</si>
  <si>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</si>
  <si>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</si>
  <si>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</si>
  <si>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</si>
  <si>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</si>
  <si>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</si>
  <si>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</si>
  <si>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</si>
  <si>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</si>
  <si>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</si>
  <si>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</si>
  <si>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</si>
  <si>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</si>
  <si>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</si>
  <si>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</si>
  <si>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</si>
  <si>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</si>
  <si>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</si>
  <si>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</si>
  <si>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</si>
  <si>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</si>
  <si>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</si>
  <si>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</si>
  <si>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</si>
  <si>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</si>
  <si>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</si>
  <si>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</si>
  <si>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</si>
  <si>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</si>
  <si>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</si>
  <si>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</si>
  <si>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</si>
  <si>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</si>
  <si>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</si>
  <si>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</si>
  <si>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</si>
  <si>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</si>
  <si>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</si>
  <si>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</si>
  <si>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</si>
  <si>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</si>
  <si>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</si>
  <si>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</si>
  <si>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</si>
  <si>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</si>
  <si>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</si>
  <si>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</si>
  <si>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</si>
  <si>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</si>
  <si>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</si>
  <si>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</si>
  <si>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</si>
  <si>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</si>
  <si>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</si>
  <si>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</si>
  <si>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</si>
  <si>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</si>
  <si>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</si>
  <si>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</si>
  <si>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</si>
  <si>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</si>
  <si>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</si>
  <si>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</si>
  <si>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</si>
  <si>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</si>
  <si>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</si>
  <si>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</si>
  <si>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</si>
  <si>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</si>
  <si>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</si>
  <si>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</si>
  <si>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</si>
  <si>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</si>
  <si>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</si>
  <si>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</si>
  <si>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</si>
  <si>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</si>
  <si>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</si>
  <si>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</si>
  <si>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</si>
  <si>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</si>
  <si>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</si>
  <si>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</si>
  <si>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</si>
  <si>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</si>
  <si>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</si>
  <si>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</si>
  <si>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</si>
  <si>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</si>
  <si>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</si>
  <si>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</si>
  <si>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</si>
  <si>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</si>
  <si>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</si>
  <si>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</si>
  <si>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</si>
  <si>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</si>
  <si>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</si>
  <si>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</si>
  <si>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</si>
  <si>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</si>
  <si>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</si>
  <si>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</si>
  <si>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</si>
  <si>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</si>
  <si>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</si>
  <si>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</si>
  <si>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</si>
  <si>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</si>
  <si>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</si>
  <si>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</si>
  <si>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</si>
  <si>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</si>
  <si>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</si>
  <si>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</si>
  <si>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</si>
  <si>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</si>
  <si>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</si>
  <si>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</si>
  <si>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</si>
  <si>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</si>
  <si>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</si>
  <si>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</si>
  <si>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</si>
  <si>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</si>
  <si>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</si>
  <si>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</si>
  <si>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</si>
  <si>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</si>
  <si>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</si>
  <si>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</si>
  <si>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</si>
  <si>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</si>
  <si>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</si>
  <si>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</si>
  <si>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</si>
  <si>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</si>
  <si>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</si>
  <si>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</si>
  <si>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</si>
  <si>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</si>
  <si>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</si>
  <si>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</si>
  <si>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</si>
  <si>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</si>
  <si>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</si>
  <si>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</si>
  <si>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</si>
  <si>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</si>
  <si>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</si>
  <si>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</si>
  <si>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</si>
  <si>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</si>
  <si>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</si>
  <si>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</si>
  <si>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</si>
  <si>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</si>
  <si>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</si>
  <si>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</si>
  <si>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</si>
  <si>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</si>
  <si>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</si>
  <si>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</si>
  <si>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</si>
  <si>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</si>
  <si>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</si>
  <si>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</si>
  <si>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</si>
  <si>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</si>
  <si>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</si>
  <si>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</si>
  <si>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</si>
  <si>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</si>
  <si>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</si>
  <si>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</si>
  <si>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</si>
  <si>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</si>
  <si>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</si>
  <si>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</si>
  <si>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</si>
  <si>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</si>
  <si>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</si>
  <si>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</si>
  <si>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</si>
  <si>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</si>
  <si>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</si>
  <si>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</si>
  <si>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</si>
  <si>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</si>
  <si>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</si>
  <si>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</si>
  <si>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</si>
  <si>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</si>
  <si>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</si>
  <si>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</si>
  <si>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</si>
  <si>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</si>
  <si>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</si>
  <si>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</si>
  <si>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</si>
  <si>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</si>
  <si>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</si>
  <si>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</si>
  <si>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</si>
  <si>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</si>
  <si>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</si>
  <si>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</si>
  <si>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</si>
  <si>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</si>
  <si>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</si>
  <si>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</si>
  <si>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</si>
  <si>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</si>
  <si>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</si>
  <si>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</si>
  <si>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</si>
  <si>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</si>
  <si>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</si>
  <si>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</si>
  <si>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</si>
  <si>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</si>
  <si>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</si>
  <si>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</si>
  <si>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</si>
  <si>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</si>
  <si>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</si>
  <si>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</si>
  <si>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</si>
  <si>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</si>
  <si>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</si>
  <si>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</si>
  <si>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</si>
  <si>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</si>
  <si>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</si>
  <si>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</si>
  <si>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</si>
  <si>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</si>
  <si>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</si>
  <si>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</si>
  <si>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</si>
  <si>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</si>
  <si>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</si>
  <si>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</si>
  <si>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</si>
  <si>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</si>
  <si>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</si>
  <si>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</si>
  <si>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</si>
  <si>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</si>
  <si>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</si>
  <si>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</si>
  <si>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</si>
  <si>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</si>
  <si>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</si>
  <si>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</si>
  <si>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</si>
  <si>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</si>
  <si>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</si>
  <si>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</si>
  <si>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</si>
  <si>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</si>
  <si>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</si>
  <si>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</si>
  <si>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</si>
  <si>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</si>
  <si>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</si>
  <si>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</si>
  <si>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</si>
  <si>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</si>
  <si>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</si>
  <si>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</si>
  <si>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</si>
  <si>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</si>
  <si>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</si>
  <si>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</si>
  <si>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</si>
  <si>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</si>
  <si>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</si>
  <si>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</si>
  <si>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</si>
  <si>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</si>
  <si>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</si>
  <si>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</si>
  <si>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</si>
  <si>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</si>
  <si>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</si>
  <si>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</si>
  <si>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</si>
  <si>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</si>
  <si>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</si>
  <si>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</si>
  <si>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</si>
  <si>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</si>
  <si>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</si>
  <si>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</si>
  <si>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</si>
  <si>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</si>
  <si>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</si>
  <si>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</si>
  <si>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</si>
  <si>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</si>
  <si>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</si>
  <si>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</si>
  <si>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</si>
  <si>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</si>
  <si>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</si>
  <si>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</si>
  <si>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</si>
  <si>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</si>
  <si>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</si>
  <si>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</si>
  <si>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</si>
  <si>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</si>
  <si>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</si>
  <si>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</si>
  <si>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</si>
  <si>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</si>
  <si>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</si>
  <si>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</si>
  <si>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</si>
  <si>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</si>
  <si>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</si>
  <si>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</si>
  <si>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</si>
  <si>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</si>
  <si>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</si>
  <si>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</si>
  <si>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</si>
  <si>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</si>
  <si>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</si>
  <si>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</si>
  <si>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</si>
  <si>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</si>
  <si>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</si>
  <si>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</si>
  <si>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</si>
  <si>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</si>
  <si>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</si>
  <si>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</si>
  <si>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</si>
  <si>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</si>
  <si>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</si>
  <si>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</si>
  <si>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</si>
  <si>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</si>
  <si>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</si>
  <si>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</si>
  <si>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</si>
  <si>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</si>
  <si>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</si>
  <si>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</si>
  <si>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</si>
  <si>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</si>
  <si>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</si>
  <si>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</si>
  <si>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</si>
  <si>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</si>
  <si>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</si>
  <si>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</si>
  <si>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</si>
  <si>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</si>
  <si>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</si>
  <si>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</si>
  <si>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</si>
  <si>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</si>
  <si>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</si>
  <si>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</si>
  <si>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</si>
  <si>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</si>
  <si>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</si>
  <si>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</si>
  <si>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</si>
  <si>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</si>
  <si>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</si>
  <si>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</si>
  <si>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</si>
  <si>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</si>
  <si>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</si>
  <si>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</si>
  <si>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</si>
  <si>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</si>
  <si>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</si>
  <si>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</si>
  <si>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</si>
  <si>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</si>
  <si>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</si>
  <si>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</si>
  <si>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</si>
  <si>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</si>
  <si>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</si>
  <si>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</si>
  <si>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</si>
  <si>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</si>
  <si>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</si>
  <si>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</si>
  <si>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</si>
  <si>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</si>
  <si>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</si>
  <si>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</si>
  <si>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</si>
  <si>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</si>
  <si>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</si>
  <si>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</si>
  <si>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</si>
  <si>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</si>
  <si>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</si>
  <si>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</si>
  <si>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</si>
  <si>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</si>
  <si>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</si>
  <si>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</si>
  <si>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</si>
  <si>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</si>
  <si>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</si>
  <si>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</si>
  <si>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</si>
  <si>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</si>
  <si>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</si>
  <si>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</si>
  <si>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</si>
  <si>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</si>
  <si>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</si>
  <si>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</si>
  <si>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</si>
  <si>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</si>
  <si>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</si>
  <si>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</si>
  <si>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</si>
  <si>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</si>
  <si>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</si>
  <si>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</si>
  <si>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</si>
  <si>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</si>
  <si>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</si>
  <si>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</si>
  <si>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</si>
  <si>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</si>
  <si>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</si>
  <si>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</si>
  <si>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</si>
  <si>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</si>
  <si>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</si>
  <si>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</si>
  <si>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</si>
  <si>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</si>
  <si>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</si>
  <si>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</si>
  <si>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</si>
  <si>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</si>
  <si>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</si>
  <si>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</si>
  <si>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</si>
  <si>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</si>
  <si>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</si>
  <si>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</si>
  <si>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</si>
  <si>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</si>
  <si>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</si>
  <si>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</si>
  <si>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</si>
  <si>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</si>
  <si>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</si>
  <si>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</si>
  <si>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</si>
  <si>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</si>
  <si>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</si>
  <si>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</si>
  <si>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</si>
  <si>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</si>
  <si>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</si>
  <si>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</si>
  <si>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</si>
  <si>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</si>
  <si>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</si>
  <si>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</si>
  <si>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</si>
  <si>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</si>
  <si>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</si>
  <si>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</si>
  <si>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</si>
  <si>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</si>
  <si>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</si>
  <si>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</si>
  <si>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</si>
  <si>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</si>
  <si>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</si>
  <si>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</si>
  <si>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</si>
  <si>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</si>
  <si>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</si>
  <si>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</si>
  <si>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</si>
  <si>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</si>
  <si>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</si>
  <si>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</si>
  <si>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</si>
  <si>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</si>
  <si>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</si>
  <si>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</si>
  <si>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</si>
  <si>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</si>
  <si>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</si>
  <si>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</si>
  <si>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</si>
  <si>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</si>
  <si>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</si>
  <si>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</si>
  <si>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</si>
  <si>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</si>
  <si>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</si>
  <si>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</si>
  <si>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</si>
  <si>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</si>
  <si>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</si>
  <si>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</si>
  <si>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</si>
  <si>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</si>
  <si>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</si>
  <si>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</si>
  <si>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</si>
  <si>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</si>
  <si>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</si>
  <si>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</si>
  <si>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</si>
  <si>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</si>
  <si>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</si>
  <si>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</si>
  <si>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</si>
  <si>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</si>
  <si>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</si>
  <si>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</si>
  <si>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</si>
  <si>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</si>
  <si>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</si>
  <si>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</si>
  <si>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</si>
  <si>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</si>
  <si>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</si>
  <si>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</si>
  <si>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</si>
  <si>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</si>
  <si>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</si>
  <si>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</si>
  <si>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</si>
  <si>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</si>
  <si>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</si>
  <si>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</si>
  <si>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</si>
  <si>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</si>
  <si>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</si>
  <si>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</si>
  <si>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</si>
  <si>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</si>
  <si>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</si>
  <si>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</si>
  <si>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</si>
  <si>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</si>
  <si>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</si>
  <si>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</si>
  <si>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</si>
  <si>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</si>
  <si>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</si>
  <si>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</si>
  <si>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</si>
  <si>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</si>
  <si>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</si>
  <si>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</si>
  <si>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</si>
  <si>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</si>
  <si>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</si>
  <si>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</si>
  <si>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</si>
  <si>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</si>
  <si>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</si>
  <si>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</si>
  <si>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</si>
  <si>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</si>
  <si>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</si>
  <si>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</si>
  <si>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</si>
  <si>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</si>
  <si>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</si>
  <si>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</si>
  <si>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</si>
  <si>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</si>
  <si>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</si>
  <si>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</si>
  <si>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</si>
  <si>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</si>
  <si>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</si>
  <si>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</si>
  <si>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</si>
  <si>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</si>
  <si>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</si>
  <si>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</si>
  <si>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</si>
  <si>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</si>
  <si>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</si>
  <si>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</si>
  <si>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</si>
  <si>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</si>
  <si>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</si>
  <si>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</si>
  <si>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</si>
  <si>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</si>
  <si>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</si>
  <si>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</si>
  <si>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</si>
  <si>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</si>
  <si>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</si>
  <si>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</si>
  <si>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</si>
  <si>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</si>
  <si>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</si>
  <si>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</si>
  <si>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</si>
  <si>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</si>
  <si>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</si>
  <si>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</si>
  <si>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</si>
  <si>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</si>
  <si>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</si>
  <si>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</si>
  <si>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</si>
  <si>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</si>
  <si>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</si>
  <si>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</si>
  <si>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</si>
  <si>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</si>
  <si>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</si>
  <si>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</si>
  <si>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</si>
  <si>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</si>
  <si>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</si>
  <si>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</si>
  <si>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</si>
  <si>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</si>
  <si>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</si>
  <si>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</si>
  <si>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</si>
  <si>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</si>
  <si>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</si>
  <si>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</si>
  <si>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</si>
  <si>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</si>
  <si>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</si>
  <si>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</si>
  <si>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</si>
  <si>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</si>
  <si>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</si>
  <si>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</si>
  <si>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</si>
  <si>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</si>
  <si>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</si>
  <si>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</si>
  <si>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</si>
  <si>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</si>
  <si>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</si>
  <si>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</si>
  <si>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</si>
  <si>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</si>
  <si>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</si>
  <si>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</si>
  <si>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</si>
  <si>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</si>
  <si>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</si>
  <si>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</si>
  <si>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</si>
  <si>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</si>
  <si>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</si>
  <si>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</si>
  <si>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</si>
  <si>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</si>
  <si>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</si>
  <si>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</si>
  <si>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</si>
  <si>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</si>
  <si>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</si>
  <si>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</si>
  <si>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</si>
  <si>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</si>
  <si>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</si>
  <si>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</si>
  <si>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</si>
  <si>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</si>
  <si>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</si>
  <si>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</si>
  <si>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</si>
  <si>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</si>
  <si>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</si>
  <si>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</si>
  <si>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</si>
  <si>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</si>
  <si>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</si>
  <si>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</si>
  <si>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</si>
  <si>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</si>
  <si>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</si>
  <si>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</si>
  <si>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</si>
  <si>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</si>
  <si>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</si>
  <si>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</si>
  <si>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</si>
  <si>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</si>
  <si>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</si>
  <si>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</si>
  <si>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</si>
  <si>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</si>
  <si>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</si>
  <si>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</si>
  <si>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</si>
  <si>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</si>
  <si>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</si>
  <si>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</si>
  <si>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</si>
  <si>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</si>
  <si>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</si>
  <si>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</si>
  <si>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</si>
  <si>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</si>
  <si>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</si>
  <si>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</si>
  <si>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</si>
  <si>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</si>
  <si>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</si>
  <si>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</si>
  <si>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</si>
  <si>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</si>
  <si>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</si>
  <si>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</si>
  <si>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</si>
  <si>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</si>
  <si>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</si>
  <si>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</si>
  <si>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</si>
  <si>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</si>
  <si>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</si>
  <si>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</si>
  <si>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</si>
  <si>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</si>
  <si>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</si>
  <si>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</si>
  <si>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</si>
  <si>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</si>
  <si>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</si>
  <si>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</si>
  <si>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</si>
  <si>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</si>
  <si>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</si>
  <si>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</si>
  <si>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</si>
  <si>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</si>
  <si>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</si>
  <si>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</si>
  <si>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</si>
  <si>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</si>
  <si>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</si>
  <si>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</si>
  <si>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</si>
  <si>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</si>
  <si>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</si>
  <si>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</si>
  <si>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</si>
  <si>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</si>
  <si>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</si>
  <si>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</si>
  <si>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</si>
  <si>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</si>
  <si>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</si>
  <si>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</si>
  <si>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</si>
  <si>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</si>
  <si>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</si>
  <si>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</si>
  <si>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</si>
  <si>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</si>
  <si>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</si>
  <si>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</si>
  <si>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</si>
  <si>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</si>
  <si>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</si>
  <si>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</si>
  <si>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</si>
  <si>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</si>
  <si>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</si>
  <si>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</si>
  <si>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</si>
  <si>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</si>
  <si>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</si>
  <si>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</si>
  <si>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</si>
  <si>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</si>
  <si>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</si>
  <si>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</si>
  <si>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</si>
  <si>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</si>
  <si>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</si>
  <si>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</si>
  <si>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</si>
  <si>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</si>
  <si>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</si>
  <si>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</si>
  <si>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</si>
  <si>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</si>
  <si>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</si>
  <si>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</si>
  <si>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</si>
  <si>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</si>
  <si>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</si>
  <si>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</si>
  <si>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</si>
  <si>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</si>
  <si>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</si>
  <si>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</si>
  <si>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</si>
  <si>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</si>
  <si>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</si>
  <si>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</si>
  <si>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</si>
  <si>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</si>
  <si>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</si>
  <si>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</si>
  <si>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</si>
  <si>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</si>
  <si>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</si>
  <si>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</si>
  <si>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</si>
  <si>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</si>
  <si>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</si>
  <si>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</si>
  <si>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</si>
  <si>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</si>
  <si>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</si>
  <si>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</si>
  <si>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</si>
  <si>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</si>
  <si>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</si>
  <si>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</si>
  <si>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</si>
  <si>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</si>
  <si>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</si>
  <si>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</si>
  <si>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</si>
  <si>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</si>
  <si>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</si>
  <si>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</si>
  <si>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</si>
  <si>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</si>
  <si>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</si>
  <si>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</si>
  <si>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</si>
  <si>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</si>
  <si>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</si>
  <si>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</si>
  <si>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</si>
  <si>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</si>
  <si>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</si>
  <si>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</si>
  <si>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</si>
  <si>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</si>
  <si>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</si>
  <si>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</si>
  <si>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</si>
  <si>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</si>
  <si>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</si>
  <si>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</si>
  <si>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</si>
  <si>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</si>
  <si>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</si>
  <si>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</si>
  <si>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</si>
  <si>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</si>
  <si>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</si>
  <si>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</si>
  <si>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</si>
  <si>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</si>
  <si>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</si>
  <si>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</si>
  <si>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</si>
  <si>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</si>
  <si>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</si>
  <si>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</si>
  <si>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</si>
  <si>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</si>
  <si>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</si>
  <si>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</si>
  <si>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</si>
  <si>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</si>
  <si>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</si>
  <si>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</si>
  <si>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</si>
  <si>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</si>
  <si>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</si>
  <si>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</si>
  <si>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</si>
  <si>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</si>
  <si>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</si>
  <si>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</si>
  <si>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</si>
  <si>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</si>
  <si>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</si>
  <si>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</si>
  <si>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</si>
  <si>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</si>
  <si>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</si>
  <si>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</si>
  <si>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</si>
  <si>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</si>
  <si>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</si>
  <si>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</si>
  <si>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</si>
  <si>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</si>
  <si>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</si>
  <si>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</si>
  <si>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</si>
  <si>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</si>
  <si>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</si>
  <si>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</si>
  <si>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</si>
  <si>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</si>
  <si>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</si>
  <si>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</si>
  <si>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</si>
  <si>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</si>
  <si>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</si>
  <si>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</si>
  <si>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</si>
  <si>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</si>
  <si>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</si>
  <si>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</si>
  <si>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</si>
  <si>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</si>
  <si>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</si>
  <si>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</si>
  <si>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</si>
  <si>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</si>
  <si>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</si>
  <si>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</si>
  <si>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</si>
  <si>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</si>
  <si>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</si>
  <si>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</si>
  <si>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</si>
  <si>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</si>
  <si>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</si>
  <si>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</si>
  <si>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</si>
  <si>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</si>
  <si>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</si>
  <si>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</si>
  <si>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</si>
  <si>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</si>
  <si>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</si>
  <si>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</si>
  <si>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</si>
  <si>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</si>
  <si>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</si>
  <si>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</si>
  <si>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</si>
  <si>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</si>
  <si>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</si>
  <si>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</si>
  <si>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</si>
  <si>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</si>
  <si>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</si>
  <si>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</si>
  <si>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</si>
  <si>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</si>
  <si>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</si>
  <si>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</si>
  <si>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</si>
  <si>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</si>
  <si>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</si>
  <si>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</si>
  <si>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</si>
  <si>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</si>
  <si>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</si>
  <si>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</si>
  <si>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</si>
  <si>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</si>
  <si>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</si>
  <si>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</si>
  <si>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</si>
  <si>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</si>
  <si>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</si>
  <si>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</si>
  <si>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</si>
  <si>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</si>
  <si>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</si>
  <si>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</si>
  <si>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</si>
  <si>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</si>
  <si>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</si>
  <si>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</si>
  <si>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</si>
  <si>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</si>
  <si>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</si>
  <si>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</si>
  <si>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</si>
  <si>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</si>
  <si>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</si>
  <si>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</si>
  <si>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</si>
  <si>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</si>
  <si>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</si>
  <si>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</si>
  <si>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</si>
  <si>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</si>
  <si>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</si>
  <si>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</si>
  <si>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</si>
  <si>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</si>
  <si>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</si>
  <si>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</si>
  <si>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</si>
  <si>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</si>
  <si>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</si>
  <si>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</si>
  <si>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</si>
  <si>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</si>
  <si>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</si>
  <si>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</si>
  <si>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</si>
  <si>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</si>
  <si>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</si>
  <si>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</si>
  <si>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</si>
  <si>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</si>
  <si>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</si>
  <si>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</si>
  <si>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</si>
  <si>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</si>
  <si>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</si>
  <si>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</si>
  <si>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</si>
  <si>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</si>
  <si>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</si>
  <si>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</si>
  <si>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</si>
  <si>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</si>
  <si>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</si>
  <si>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</si>
  <si>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</si>
  <si>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</si>
  <si>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</si>
  <si>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</si>
  <si>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</si>
  <si>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</si>
  <si>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</si>
  <si>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</si>
  <si>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</si>
  <si>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</si>
  <si>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</si>
  <si>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</si>
  <si>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</si>
  <si>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</si>
  <si>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</si>
  <si>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</si>
  <si>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</si>
  <si>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</si>
  <si>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</si>
  <si>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</si>
  <si>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</si>
  <si>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</si>
  <si>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</si>
  <si>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</si>
  <si>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</si>
  <si>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</si>
  <si>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</si>
  <si>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</si>
  <si>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</si>
  <si>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</si>
  <si>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</si>
  <si>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</si>
  <si>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</si>
  <si>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</si>
  <si>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</si>
  <si>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</si>
  <si>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</si>
  <si>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</si>
  <si>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</si>
  <si>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</si>
  <si>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</si>
  <si>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</si>
  <si>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</si>
  <si>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</si>
  <si>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</si>
  <si>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</si>
  <si>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</si>
  <si>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</si>
  <si>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</si>
  <si>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</si>
  <si>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</si>
  <si>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</si>
  <si>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</si>
  <si>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</si>
  <si>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</si>
  <si>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</si>
  <si>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</si>
  <si>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</si>
  <si>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</si>
  <si>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</si>
  <si>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</si>
  <si>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</si>
  <si>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</si>
  <si>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</si>
  <si>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</si>
  <si>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</si>
  <si>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</si>
  <si>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</si>
  <si>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</si>
  <si>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</si>
  <si>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</si>
  <si>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</si>
  <si>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</si>
  <si>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</si>
  <si>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</si>
  <si>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</si>
  <si>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</si>
  <si>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</si>
  <si>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</si>
  <si>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</si>
  <si>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</si>
  <si>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</si>
  <si>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</si>
  <si>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</si>
  <si>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</si>
  <si>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</si>
  <si>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</si>
  <si>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</si>
  <si>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</si>
  <si>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</si>
  <si>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</si>
  <si>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</si>
  <si>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</si>
  <si>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</si>
  <si>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</si>
  <si>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</si>
  <si>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</si>
  <si>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</si>
  <si>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</si>
  <si>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</si>
  <si>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</si>
  <si>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</si>
  <si>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</si>
  <si>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</si>
  <si>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</si>
  <si>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</si>
  <si>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</si>
  <si>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</si>
  <si>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</si>
  <si>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</si>
  <si>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</si>
  <si>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</si>
  <si>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</si>
  <si>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</si>
  <si>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</si>
  <si>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</si>
  <si>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</si>
  <si>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</si>
  <si>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</si>
  <si>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</si>
  <si>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</si>
  <si>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</si>
  <si>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</si>
  <si>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</si>
  <si>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</si>
  <si>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</si>
  <si>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</si>
  <si>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</si>
  <si>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</si>
  <si>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</si>
  <si>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</si>
  <si>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</si>
  <si>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</si>
  <si>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</si>
  <si>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</si>
  <si>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</si>
  <si>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</si>
  <si>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</si>
  <si>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</si>
  <si>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</si>
  <si>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</si>
  <si>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</si>
  <si>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</si>
  <si>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</si>
  <si>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</si>
  <si>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</si>
  <si>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</si>
  <si>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</si>
  <si>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</si>
  <si>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</si>
  <si>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</si>
  <si>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</si>
  <si>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</si>
  <si>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</si>
  <si>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</si>
  <si>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</si>
  <si>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</si>
  <si>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</si>
  <si>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</si>
  <si>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</si>
  <si>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</si>
  <si>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</si>
  <si>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</si>
  <si>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</si>
  <si>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</si>
  <si>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</si>
  <si>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</si>
  <si>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</si>
  <si>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</si>
  <si>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</si>
  <si>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</si>
  <si>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</si>
  <si>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</si>
  <si>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</si>
  <si>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</si>
  <si>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</si>
  <si>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</si>
  <si>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</si>
  <si>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</si>
  <si>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</si>
  <si>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</si>
  <si>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</si>
  <si>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</si>
  <si>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</si>
  <si>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</si>
  <si>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</si>
  <si>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</si>
  <si>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</si>
  <si>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</si>
  <si>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</si>
  <si>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</si>
  <si>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</si>
  <si>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</si>
  <si>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</si>
  <si>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</si>
  <si>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</si>
  <si>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</si>
  <si>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</si>
  <si>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</si>
  <si>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</si>
  <si>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</si>
  <si>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</si>
  <si>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</si>
  <si>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</si>
  <si>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</si>
  <si>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</si>
  <si>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</si>
  <si>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</si>
  <si>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</si>
  <si>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</si>
  <si>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</si>
  <si>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</si>
  <si>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</si>
  <si>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</si>
  <si>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</si>
  <si>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</si>
  <si>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</si>
  <si>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</si>
  <si>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</si>
  <si>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</si>
  <si>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</si>
  <si>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</si>
  <si>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</si>
  <si>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</si>
  <si>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</si>
  <si>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</si>
  <si>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</si>
  <si>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</si>
  <si>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</si>
  <si>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</si>
  <si>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</si>
  <si>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</si>
  <si>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</si>
  <si>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</si>
  <si>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</si>
  <si>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</si>
  <si>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</si>
  <si>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</si>
  <si>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</si>
  <si>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</si>
  <si>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</si>
  <si>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</si>
  <si>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</si>
  <si>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</si>
  <si>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</si>
  <si>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</si>
  <si>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</si>
  <si>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</si>
  <si>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</si>
  <si>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</si>
  <si>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</si>
  <si>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</si>
  <si>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</si>
  <si>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</si>
  <si>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</si>
  <si>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</si>
  <si>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</si>
  <si>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</si>
  <si>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</si>
  <si>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</si>
  <si>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</si>
  <si>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</si>
  <si>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</si>
  <si>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</si>
  <si>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</si>
  <si>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</si>
  <si>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</si>
  <si>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</si>
  <si>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</si>
  <si>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</si>
  <si>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</si>
  <si>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</si>
  <si>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</si>
  <si>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</si>
  <si>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</si>
  <si>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</si>
  <si>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</si>
  <si>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</si>
  <si>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</si>
  <si>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</si>
  <si>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</si>
  <si>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</si>
  <si>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</si>
  <si>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</si>
  <si>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</si>
  <si>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</si>
  <si>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</si>
  <si>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</si>
  <si>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</si>
  <si>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</si>
  <si>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</si>
  <si>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</si>
  <si>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</si>
  <si>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</si>
  <si>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</si>
  <si>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</si>
  <si>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</si>
  <si>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</si>
  <si>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</si>
  <si>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</si>
  <si>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</si>
  <si>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</si>
  <si>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</si>
  <si>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</si>
  <si>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</si>
  <si>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</si>
  <si>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</si>
  <si>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</si>
  <si>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</si>
  <si>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</si>
  <si>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</si>
  <si>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</si>
  <si>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</si>
  <si>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</si>
  <si>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</si>
  <si>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</si>
  <si>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</si>
  <si>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</si>
  <si>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</si>
  <si>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</si>
  <si>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</si>
  <si>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</si>
  <si>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</si>
  <si>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</si>
  <si>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</si>
  <si>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</si>
  <si>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</si>
  <si>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</si>
  <si>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</si>
  <si>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</si>
  <si>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</si>
  <si>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</si>
  <si>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</si>
  <si>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</si>
  <si>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</si>
  <si>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</si>
  <si>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</si>
  <si>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</si>
  <si>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</si>
  <si>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</si>
  <si>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</si>
  <si>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</si>
  <si>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</si>
  <si>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</si>
  <si>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</si>
  <si>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</si>
  <si>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</si>
  <si>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</si>
  <si>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</si>
  <si>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</si>
  <si>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</si>
  <si>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</si>
  <si>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</si>
  <si>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</si>
  <si>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</si>
  <si>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</si>
  <si>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</si>
  <si>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</si>
  <si>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</si>
  <si>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</si>
  <si>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</si>
  <si>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</si>
  <si>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</si>
  <si>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</si>
  <si>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</si>
  <si>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</si>
  <si>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</si>
  <si>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</si>
  <si>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</si>
  <si>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</si>
  <si>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</si>
  <si>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</si>
  <si>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</si>
  <si>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</si>
  <si>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</si>
  <si>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</si>
  <si>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</si>
  <si>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</si>
  <si>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</si>
  <si>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</si>
  <si>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</si>
  <si>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</si>
  <si>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</si>
  <si>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</si>
  <si>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</si>
  <si>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</si>
  <si>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</si>
  <si>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</si>
  <si>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</si>
  <si>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</si>
  <si>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</si>
  <si>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</si>
  <si>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</si>
  <si>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</si>
  <si>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</si>
  <si>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</si>
  <si>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</si>
  <si>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</si>
  <si>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</si>
  <si>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</si>
  <si>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</si>
  <si>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</si>
  <si>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</si>
  <si>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</si>
  <si>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</si>
  <si>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</si>
  <si>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</si>
  <si>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</si>
  <si>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</si>
  <si>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</si>
  <si>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</si>
  <si>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</si>
  <si>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</si>
  <si>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</si>
  <si>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</si>
  <si>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</si>
  <si>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</si>
  <si>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</si>
  <si>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</si>
  <si>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</si>
  <si>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</si>
  <si>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</si>
  <si>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</si>
  <si>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</si>
  <si>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</si>
  <si>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</si>
  <si>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</si>
  <si>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</si>
  <si>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</si>
  <si>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</si>
  <si>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</si>
  <si>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</si>
  <si>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</si>
  <si>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</si>
  <si>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</si>
  <si>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</si>
  <si>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</si>
  <si>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</si>
  <si>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</si>
  <si>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</si>
  <si>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</si>
  <si>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</si>
  <si>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</si>
  <si>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</si>
  <si>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</si>
  <si>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</si>
  <si>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</si>
  <si>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</si>
  <si>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</si>
  <si>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</si>
  <si>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</si>
  <si>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</si>
  <si>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</si>
  <si>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</si>
  <si>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</si>
  <si>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</si>
  <si>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</si>
  <si>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</si>
  <si>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</si>
  <si>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</si>
  <si>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</si>
  <si>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</si>
  <si>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</si>
  <si>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</si>
  <si>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</si>
  <si>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</si>
  <si>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</si>
  <si>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</si>
  <si>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</si>
  <si>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</si>
  <si>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</si>
  <si>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</si>
  <si>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</si>
  <si>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</si>
  <si>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</si>
  <si>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</si>
  <si>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</si>
  <si>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</si>
  <si>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</si>
  <si>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</si>
  <si>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</si>
  <si>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</si>
  <si>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</si>
  <si>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</si>
  <si>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</si>
  <si>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</si>
  <si>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</si>
  <si>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</si>
  <si>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</si>
  <si>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</si>
  <si>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</si>
  <si>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</si>
  <si>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</si>
  <si>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</si>
  <si>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</si>
  <si>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</si>
  <si>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</si>
  <si>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</si>
  <si>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</si>
  <si>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</si>
  <si>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</si>
  <si>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</si>
  <si>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</si>
  <si>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</si>
  <si>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</si>
  <si>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</si>
  <si>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</si>
  <si>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</si>
  <si>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</si>
  <si>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</si>
  <si>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</si>
  <si>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</si>
  <si>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</si>
  <si>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</si>
  <si>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</si>
  <si>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</si>
  <si>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</si>
  <si>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</si>
  <si>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</si>
  <si>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</si>
  <si>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</si>
  <si>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</si>
  <si>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</si>
  <si>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</si>
  <si>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</si>
  <si>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</si>
  <si>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</si>
  <si>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</si>
  <si>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</si>
  <si>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</si>
  <si>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</si>
  <si>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</si>
  <si>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</si>
  <si>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</si>
  <si>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</si>
  <si>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</si>
  <si>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</si>
  <si>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</si>
  <si>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</si>
  <si>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</si>
  <si>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</si>
  <si>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</si>
  <si>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</si>
  <si>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</si>
  <si>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</si>
  <si>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</si>
  <si>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</si>
  <si>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</si>
  <si>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</si>
  <si>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</si>
  <si>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</si>
  <si>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</si>
  <si>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</si>
  <si>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</si>
  <si>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</si>
  <si>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</si>
  <si>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</si>
  <si>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</si>
  <si>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</si>
  <si>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</si>
  <si>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</si>
  <si>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</si>
  <si>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</si>
  <si>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</si>
  <si>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</si>
  <si>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</si>
  <si>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</si>
  <si>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</si>
  <si>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</si>
  <si>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</si>
  <si>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</si>
  <si>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</si>
  <si>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</si>
  <si>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</si>
  <si>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</si>
  <si>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</si>
  <si>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</si>
  <si>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</si>
  <si>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</si>
  <si>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</si>
  <si>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</si>
  <si>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</si>
  <si>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</si>
  <si>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</si>
  <si>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</si>
  <si>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</si>
  <si>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</si>
  <si>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</si>
  <si>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</si>
  <si>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</si>
  <si>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</si>
  <si>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</si>
  <si>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</si>
  <si>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</si>
  <si>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</si>
  <si>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</si>
  <si>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</si>
  <si>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</si>
  <si>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</si>
  <si>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</si>
  <si>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</si>
  <si>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</si>
  <si>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</si>
  <si>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</si>
  <si>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</si>
  <si>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</si>
  <si>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</si>
  <si>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</si>
  <si>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</si>
  <si>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</si>
  <si>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</si>
  <si>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</si>
  <si>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</si>
  <si>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</si>
  <si>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</si>
  <si>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</si>
  <si>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</si>
  <si>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</si>
  <si>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</si>
  <si>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</si>
  <si>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</si>
  <si>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</si>
  <si>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</si>
  <si>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</si>
  <si>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</si>
  <si>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</si>
  <si>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</si>
  <si>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</si>
  <si>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</si>
  <si>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</si>
  <si>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</si>
  <si>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</si>
  <si>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</si>
  <si>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</si>
  <si>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</si>
  <si>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</si>
  <si>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</si>
  <si>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</si>
  <si>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</si>
  <si>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</si>
  <si>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</si>
  <si>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</si>
  <si>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</si>
  <si>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</si>
  <si>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</si>
  <si>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</si>
  <si>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</si>
  <si>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</si>
  <si>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</si>
  <si>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</si>
  <si>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</si>
  <si>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</si>
  <si>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</si>
  <si>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</si>
  <si>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</si>
  <si>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</si>
  <si>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</si>
  <si>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</si>
  <si>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</si>
  <si>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</si>
  <si>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</si>
  <si>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</si>
  <si>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</si>
  <si>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</si>
  <si>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</si>
  <si>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</si>
  <si>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</si>
  <si>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</si>
  <si>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</si>
  <si>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</si>
  <si>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</si>
  <si>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</si>
  <si>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</si>
  <si>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</si>
  <si>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</si>
  <si>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</si>
  <si>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</si>
  <si>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</si>
  <si>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</si>
  <si>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</si>
  <si>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</si>
  <si>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</si>
  <si>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</si>
  <si>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</si>
  <si>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</si>
  <si>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</si>
  <si>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</si>
  <si>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</si>
  <si>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</si>
  <si>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</si>
  <si>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</si>
  <si>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</si>
  <si>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</si>
  <si>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</si>
  <si>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</si>
  <si>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</si>
  <si>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</si>
  <si>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</si>
  <si>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</si>
  <si>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</si>
  <si>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</si>
  <si>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</si>
  <si>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</si>
  <si>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</si>
  <si>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</si>
  <si>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</si>
  <si>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</si>
  <si>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</si>
  <si>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</si>
  <si>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</si>
  <si>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</si>
  <si>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</si>
  <si>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</si>
  <si>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</si>
  <si>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</si>
  <si>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</si>
  <si>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</si>
  <si>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</si>
  <si>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</si>
  <si>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</si>
  <si>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</si>
  <si>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</si>
  <si>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</si>
  <si>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</si>
  <si>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</si>
  <si>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</si>
  <si>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</si>
  <si>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</si>
  <si>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</si>
  <si>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</si>
  <si>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</si>
  <si>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</si>
  <si>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</si>
  <si>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</si>
  <si>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</si>
  <si>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</si>
  <si>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</si>
  <si>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</si>
  <si>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</si>
  <si>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</si>
  <si>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</si>
  <si>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</si>
  <si>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</si>
  <si>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</si>
  <si>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</si>
  <si>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</si>
  <si>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</si>
  <si>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</si>
  <si>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</si>
  <si>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</si>
  <si>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</si>
  <si>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</si>
  <si>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</si>
  <si>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</si>
  <si>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</si>
  <si>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</si>
  <si>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</si>
  <si>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</si>
  <si>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</si>
  <si>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</si>
  <si>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</si>
  <si>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</si>
  <si>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</si>
  <si>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</si>
  <si>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</si>
  <si>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</si>
  <si>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</si>
  <si>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</si>
  <si>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</si>
  <si>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</si>
  <si>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</si>
  <si>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</si>
  <si>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</si>
  <si>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</si>
  <si>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</si>
  <si>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</si>
  <si>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</si>
  <si>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</si>
  <si>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</si>
  <si>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</si>
  <si>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</si>
  <si>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</si>
  <si>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</si>
  <si>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</si>
  <si>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</si>
  <si>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</si>
  <si>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</si>
  <si>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</si>
  <si>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</si>
  <si>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</si>
  <si>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</si>
  <si>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</si>
  <si>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</si>
  <si>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</si>
  <si>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</si>
  <si>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</si>
  <si>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</si>
  <si>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</si>
  <si>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</si>
  <si>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</si>
  <si>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</si>
  <si>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</si>
  <si>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</si>
  <si>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</si>
  <si>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</si>
  <si>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</si>
  <si>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</si>
  <si>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</si>
  <si>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</si>
  <si>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</si>
  <si>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</si>
  <si>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</si>
  <si>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</si>
  <si>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</si>
  <si>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</si>
  <si>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</si>
  <si>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</si>
  <si>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</si>
  <si>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</si>
  <si>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</si>
  <si>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</si>
  <si>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</si>
  <si>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</si>
  <si>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</si>
  <si>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</si>
  <si>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</si>
  <si>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</si>
  <si>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</si>
  <si>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</si>
  <si>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</si>
  <si>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</si>
  <si>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</si>
  <si>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</si>
  <si>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</si>
  <si>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</si>
  <si>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</si>
  <si>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</si>
  <si>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</si>
  <si>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</si>
  <si>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</si>
  <si>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</si>
  <si>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</si>
  <si>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</si>
  <si>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</si>
  <si>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</si>
  <si>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</si>
  <si>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</si>
  <si>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</si>
  <si>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</si>
  <si>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</si>
  <si>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</si>
  <si>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</si>
  <si>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</si>
  <si>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</si>
  <si>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</si>
  <si>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</si>
  <si>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</si>
  <si>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</si>
  <si>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</si>
  <si>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</si>
  <si>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</si>
  <si>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</si>
  <si>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</si>
  <si>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</si>
  <si>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</si>
  <si>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</si>
  <si>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</si>
  <si>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</si>
  <si>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</si>
  <si>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</si>
  <si>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</si>
  <si>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</si>
  <si>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</si>
  <si>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</si>
  <si>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</si>
  <si>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</si>
  <si>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</si>
  <si>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</si>
  <si>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</si>
  <si>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</si>
  <si>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</si>
  <si>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</si>
  <si>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</si>
  <si>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</si>
  <si>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</si>
  <si>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</si>
  <si>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</si>
  <si>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</si>
  <si>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</si>
  <si>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</si>
  <si>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</si>
  <si>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</si>
  <si>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</si>
  <si>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</si>
  <si>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</si>
  <si>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</si>
  <si>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</si>
  <si>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</si>
  <si>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</si>
  <si>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</si>
  <si>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</si>
  <si>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</si>
  <si>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</si>
  <si>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</si>
  <si>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</si>
  <si>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</si>
  <si>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</si>
  <si>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</si>
  <si>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</si>
  <si>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</si>
  <si>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</si>
  <si>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</si>
  <si>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</si>
  <si>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</si>
  <si>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</si>
  <si>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</si>
  <si>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</si>
  <si>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</si>
  <si>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</si>
  <si>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</si>
  <si>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</si>
  <si>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</si>
  <si>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</si>
  <si>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</si>
  <si>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</si>
  <si>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</si>
  <si>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</si>
  <si>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</si>
  <si>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</si>
  <si>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</si>
  <si>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</si>
  <si>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</si>
  <si>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</si>
  <si>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</si>
  <si>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</si>
  <si>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</si>
  <si>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</si>
  <si>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</si>
  <si>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</si>
  <si>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</si>
  <si>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</si>
  <si>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</si>
  <si>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</si>
  <si>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</si>
  <si>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</si>
  <si>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</si>
  <si>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</si>
  <si>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</si>
  <si>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</si>
  <si>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</si>
  <si>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</si>
  <si>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</si>
  <si>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</si>
  <si>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</si>
  <si>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</si>
  <si>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</si>
  <si>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</si>
  <si>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</si>
  <si>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</si>
  <si>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</si>
  <si>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</si>
  <si>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</si>
  <si>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</si>
  <si>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</si>
  <si>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</si>
  <si>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</si>
  <si>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</si>
  <si>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</si>
  <si>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</si>
  <si>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</si>
  <si>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</si>
  <si>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</si>
  <si>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</si>
  <si>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</si>
  <si>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</si>
  <si>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</si>
  <si>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</si>
  <si>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</si>
  <si>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</si>
  <si>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</si>
  <si>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</si>
  <si>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</si>
  <si>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</si>
  <si>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</si>
  <si>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</si>
  <si>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</si>
  <si>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</si>
  <si>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</si>
  <si>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</si>
  <si>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</si>
  <si>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</si>
  <si>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</si>
  <si>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</si>
  <si>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</si>
  <si>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</si>
  <si>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</si>
  <si>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</si>
  <si>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</si>
  <si>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</si>
  <si>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</si>
  <si>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</si>
  <si>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</si>
  <si>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</si>
  <si>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</si>
  <si>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</si>
  <si>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</si>
  <si>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</si>
  <si>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</si>
  <si>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</si>
  <si>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</si>
  <si>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</si>
  <si>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</si>
  <si>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</si>
  <si>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</si>
  <si>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</si>
  <si>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</si>
  <si>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</si>
  <si>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</si>
  <si>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</si>
  <si>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</si>
  <si>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</si>
  <si>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</si>
  <si>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</si>
  <si>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</si>
  <si>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</si>
  <si>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</si>
  <si>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</si>
  <si>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</si>
  <si>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</si>
  <si>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</si>
  <si>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</si>
  <si>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</si>
  <si>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</si>
  <si>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</si>
  <si>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</si>
  <si>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</si>
  <si>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</si>
  <si>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</si>
  <si>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</si>
  <si>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</si>
  <si>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</si>
  <si>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</si>
  <si>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</si>
  <si>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</si>
  <si>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</si>
  <si>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</si>
  <si>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</si>
  <si>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</si>
  <si>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</si>
  <si>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</si>
  <si>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</si>
  <si>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</si>
  <si>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</si>
  <si>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</si>
  <si>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</si>
  <si>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</si>
  <si>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</si>
  <si>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</si>
  <si>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</si>
  <si>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</si>
  <si>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</si>
  <si>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</si>
  <si>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</si>
  <si>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</si>
  <si>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</si>
  <si>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</si>
  <si>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</si>
  <si>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</si>
  <si>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</si>
  <si>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</si>
  <si>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</si>
  <si>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</si>
  <si>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</si>
  <si>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</si>
  <si>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</si>
  <si>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</si>
  <si>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</si>
  <si>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</si>
  <si>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</si>
  <si>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</si>
  <si>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</si>
  <si>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</si>
  <si>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</si>
  <si>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</si>
  <si>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</si>
  <si>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</si>
  <si>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</si>
  <si>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</si>
  <si>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</si>
  <si>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</si>
  <si>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</si>
  <si>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</si>
  <si>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</si>
  <si>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</si>
  <si>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</si>
  <si>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</si>
  <si>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</si>
  <si>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</si>
  <si>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</si>
  <si>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</si>
  <si>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</si>
  <si>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</si>
  <si>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</si>
  <si>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</si>
  <si>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</si>
  <si>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</si>
  <si>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</si>
  <si>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</si>
  <si>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</si>
  <si>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</si>
  <si>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</si>
  <si>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</si>
  <si>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</si>
  <si>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</si>
  <si>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</si>
  <si>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</si>
  <si>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</si>
  <si>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</si>
  <si>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</si>
  <si>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</si>
  <si>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</si>
  <si>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</si>
  <si>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</si>
  <si>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</si>
  <si>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</si>
  <si>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</si>
  <si>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</si>
  <si>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</si>
  <si>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</si>
  <si>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</si>
  <si>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</si>
  <si>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</si>
  <si>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</si>
  <si>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</si>
  <si>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</si>
  <si>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</si>
  <si>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</si>
  <si>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</si>
  <si>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</si>
  <si>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</si>
  <si>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</si>
  <si>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</si>
  <si>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</si>
  <si>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</si>
  <si>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</si>
  <si>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</si>
  <si>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</si>
  <si>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</si>
  <si>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</si>
  <si>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</si>
  <si>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</si>
  <si>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</si>
  <si>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</si>
  <si>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</si>
  <si>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</si>
  <si>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</si>
  <si>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</si>
  <si>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</si>
  <si>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</si>
  <si>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</si>
  <si>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</si>
  <si>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</si>
  <si>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</si>
  <si>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</si>
  <si>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</si>
  <si>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</si>
  <si>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</si>
  <si>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</si>
  <si>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</si>
  <si>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</si>
  <si>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</si>
  <si>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</si>
  <si>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</si>
  <si>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</si>
  <si>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</si>
  <si>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</si>
  <si>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</si>
  <si>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</si>
  <si>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</si>
  <si>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</si>
  <si>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</si>
  <si>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</si>
  <si>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</si>
  <si>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</si>
  <si>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</si>
  <si>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</si>
  <si>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</si>
  <si>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</si>
  <si>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</si>
  <si>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</si>
  <si>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</si>
  <si>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</si>
  <si>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</si>
  <si>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</si>
  <si>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</si>
  <si>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</si>
  <si>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</si>
  <si>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</si>
  <si>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</si>
  <si>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</si>
  <si>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</si>
  <si>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</si>
  <si>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</si>
  <si>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</si>
  <si>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</si>
  <si>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</si>
  <si>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</si>
  <si>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</si>
  <si>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</si>
  <si>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</si>
  <si>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</si>
  <si>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</si>
  <si>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</si>
  <si>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</si>
  <si>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</si>
  <si>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</si>
  <si>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</si>
  <si>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</si>
  <si>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</si>
  <si>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</si>
  <si>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</si>
  <si>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</si>
  <si>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</si>
  <si>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</si>
  <si>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</si>
  <si>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</si>
  <si>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</si>
  <si>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</si>
  <si>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</si>
  <si>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</si>
  <si>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</si>
  <si>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</si>
  <si>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</si>
  <si>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</si>
  <si>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</si>
  <si>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</si>
  <si>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</si>
  <si>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</si>
  <si>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</si>
  <si>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</si>
  <si>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</si>
  <si>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</si>
  <si>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</si>
  <si>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</si>
  <si>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</si>
  <si>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</si>
  <si>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</si>
  <si>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</si>
  <si>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</si>
  <si>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</si>
  <si>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</si>
  <si>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</si>
  <si>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</si>
  <si>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</si>
  <si>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</si>
  <si>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</si>
  <si>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</si>
  <si>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</si>
  <si>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</si>
  <si>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</si>
  <si>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</si>
  <si>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</si>
  <si>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</si>
  <si>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</si>
  <si>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</si>
  <si>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</si>
  <si>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</si>
  <si>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</si>
  <si>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</si>
  <si>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</si>
  <si>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</si>
  <si>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</si>
  <si>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</si>
  <si>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</si>
  <si>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</si>
  <si>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</si>
  <si>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</si>
  <si>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</si>
  <si>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</si>
  <si>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</si>
  <si>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</si>
  <si>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</si>
  <si>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</si>
  <si>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</si>
  <si>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</si>
  <si>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</si>
  <si>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</si>
  <si>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</si>
  <si>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</si>
  <si>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</si>
  <si>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</si>
  <si>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</si>
  <si>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</si>
  <si>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</si>
  <si>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</si>
  <si>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</si>
  <si>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</si>
  <si>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</si>
  <si>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</si>
  <si>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</si>
  <si>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</si>
  <si>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</si>
  <si>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</si>
  <si>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</si>
  <si>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</si>
  <si>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</si>
  <si>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</si>
  <si>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</si>
  <si>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</si>
  <si>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</si>
  <si>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</si>
  <si>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</si>
  <si>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</si>
  <si>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</si>
  <si>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</si>
  <si>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</si>
  <si>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</si>
  <si>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</si>
  <si>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</si>
  <si>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</si>
  <si>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</si>
  <si>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</si>
  <si>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</si>
  <si>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</si>
  <si>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</si>
  <si>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</si>
  <si>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</si>
  <si>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</si>
  <si>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</si>
  <si>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</si>
  <si>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</si>
  <si>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</si>
  <si>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</si>
  <si>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</si>
  <si>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</si>
  <si>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</si>
  <si>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</si>
  <si>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</si>
  <si>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</si>
  <si>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</si>
  <si>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</si>
  <si>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</si>
  <si>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</si>
  <si>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</si>
  <si>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</si>
  <si>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</si>
  <si>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</si>
  <si>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</si>
  <si>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</si>
  <si>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</si>
  <si>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</si>
  <si>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</si>
  <si>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</si>
  <si>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</si>
  <si>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</si>
  <si>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</si>
  <si>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</si>
  <si>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</si>
  <si>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</si>
  <si>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</si>
  <si>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</si>
  <si>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</si>
  <si>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</si>
  <si>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</si>
  <si>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</si>
  <si>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</si>
  <si>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</si>
  <si>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</si>
  <si>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</si>
  <si>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</si>
  <si>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</si>
  <si>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</si>
  <si>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</si>
  <si>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</si>
  <si>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</si>
  <si>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</si>
  <si>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</si>
  <si>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</si>
  <si>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</si>
  <si>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</si>
  <si>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</si>
  <si>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</si>
  <si>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</si>
  <si>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</si>
  <si>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</si>
  <si>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</si>
  <si>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</si>
  <si>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</si>
  <si>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</si>
  <si>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</si>
  <si>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</si>
  <si>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</si>
  <si>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</si>
  <si>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</si>
  <si>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</si>
  <si>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</si>
  <si>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</si>
  <si>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</si>
  <si>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</si>
  <si>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</si>
  <si>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</si>
  <si>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</si>
  <si>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</si>
  <si>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</si>
  <si>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</si>
  <si>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</si>
  <si>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</si>
  <si>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</si>
  <si>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</si>
  <si>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</si>
  <si>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</si>
  <si>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</si>
  <si>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</si>
  <si>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</si>
  <si>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</si>
  <si>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</si>
  <si>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</si>
  <si>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</si>
  <si>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</si>
  <si>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</si>
  <si>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</si>
  <si>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</si>
  <si>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</si>
  <si>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</si>
  <si>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</si>
  <si>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</si>
  <si>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</si>
  <si>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</si>
  <si>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</si>
  <si>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</si>
  <si>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</si>
  <si>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</si>
  <si>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</si>
  <si>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</si>
  <si>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</si>
  <si>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</si>
  <si>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</si>
  <si>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</si>
  <si>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</si>
  <si>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</si>
  <si>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</si>
  <si>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</si>
  <si>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</si>
  <si>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</si>
  <si>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</si>
  <si>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</si>
  <si>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</si>
  <si>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</si>
  <si>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</si>
  <si>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</si>
  <si>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</si>
  <si>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</si>
  <si>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</si>
  <si>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</si>
  <si>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</si>
  <si>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</si>
  <si>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</si>
  <si>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</si>
  <si>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</si>
  <si>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</si>
  <si>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</si>
  <si>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</si>
  <si>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</si>
  <si>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</si>
  <si>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</si>
  <si>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</si>
  <si>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</si>
  <si>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</si>
  <si>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</si>
  <si>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</si>
  <si>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</si>
  <si>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</si>
  <si>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</si>
  <si>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</si>
  <si>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</si>
  <si>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</si>
  <si>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</si>
  <si>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</si>
  <si>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</si>
  <si>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</si>
  <si>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</si>
  <si>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</si>
  <si>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</si>
  <si>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</si>
  <si>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</si>
  <si>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</si>
  <si>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</si>
  <si>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</si>
  <si>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</si>
  <si>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</si>
  <si>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</si>
  <si>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</si>
  <si>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</si>
  <si>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</si>
  <si>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</si>
  <si>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</si>
  <si>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</si>
  <si>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</si>
  <si>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</si>
  <si>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</si>
  <si>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</si>
  <si>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</si>
  <si>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</si>
  <si>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</si>
  <si>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</si>
  <si>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</si>
  <si>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</si>
  <si>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</si>
  <si>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</si>
  <si>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</si>
  <si>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</si>
  <si>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</si>
  <si>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</si>
  <si>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</si>
  <si>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</si>
  <si>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</si>
  <si>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</si>
  <si>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</si>
  <si>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</si>
  <si>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</si>
  <si>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</si>
  <si>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</si>
  <si>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</si>
  <si>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</si>
  <si>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</si>
  <si>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</si>
  <si>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</si>
  <si>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</si>
  <si>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</si>
  <si>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</si>
  <si>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</si>
  <si>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</si>
  <si>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</si>
  <si>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</si>
  <si>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</si>
  <si>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</si>
  <si>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</si>
  <si>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</si>
  <si>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</si>
  <si>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</si>
  <si>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</si>
  <si>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</si>
  <si>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</si>
  <si>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</si>
  <si>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</si>
  <si>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</si>
  <si>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</si>
  <si>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</si>
  <si>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</si>
  <si>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</si>
  <si>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</si>
  <si>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</si>
  <si>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</si>
  <si>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</si>
  <si>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</si>
  <si>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</si>
  <si>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</si>
  <si>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</si>
  <si>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</si>
  <si>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</si>
  <si>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</si>
  <si>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</si>
  <si>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</si>
  <si>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</si>
  <si>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</si>
  <si>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</si>
  <si>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</si>
  <si>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</si>
  <si>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</si>
  <si>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</si>
  <si>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</si>
  <si>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</si>
  <si>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</si>
  <si>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</si>
  <si>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</si>
  <si>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</si>
  <si>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</si>
  <si>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</si>
  <si>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</si>
  <si>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</si>
  <si>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</si>
  <si>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</si>
  <si>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</si>
  <si>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</si>
  <si>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</si>
  <si>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</si>
  <si>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</si>
  <si>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</si>
  <si>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</si>
  <si>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</si>
  <si>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</si>
  <si>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</si>
  <si>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</si>
  <si>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</si>
  <si>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</si>
  <si>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</si>
  <si>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</si>
  <si>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</si>
  <si>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</si>
  <si>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</si>
  <si>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</si>
  <si>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</si>
  <si>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</si>
  <si>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</si>
  <si>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</si>
  <si>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</si>
  <si>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</si>
  <si>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</si>
  <si>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</si>
  <si>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</si>
  <si>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</si>
  <si>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</si>
  <si>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</si>
  <si>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</si>
  <si>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</si>
  <si>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</si>
  <si>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</si>
  <si>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</si>
  <si>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</si>
  <si>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</si>
  <si>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</si>
  <si>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</si>
  <si>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</si>
  <si>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</si>
  <si>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</si>
  <si>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</si>
  <si>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</si>
  <si>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</si>
  <si>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</si>
  <si>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</si>
  <si>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</si>
  <si>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</si>
  <si>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</si>
  <si>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</si>
  <si>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</si>
  <si>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</si>
  <si>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</si>
  <si>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</si>
  <si>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</si>
  <si>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</si>
  <si>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</si>
  <si>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</si>
  <si>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</si>
  <si>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</si>
  <si>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</si>
  <si>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</si>
  <si>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</si>
  <si>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</si>
  <si>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</si>
  <si>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</si>
  <si>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</si>
  <si>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</si>
  <si>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</si>
  <si>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</si>
  <si>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</si>
  <si>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</si>
  <si>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</si>
  <si>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</si>
  <si>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</si>
  <si>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</si>
  <si>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</si>
  <si>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</si>
  <si>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</si>
  <si>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</si>
  <si>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</si>
  <si>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</si>
  <si>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</si>
  <si>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</si>
  <si>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</si>
  <si>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</si>
  <si>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</si>
  <si>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</si>
  <si>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</si>
  <si>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</si>
  <si>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</si>
  <si>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</si>
  <si>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</si>
  <si>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</si>
  <si>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</si>
  <si>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</si>
  <si>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</si>
  <si>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</si>
  <si>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</si>
  <si>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</si>
  <si>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</si>
  <si>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</si>
  <si>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</si>
  <si>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</si>
  <si>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</si>
  <si>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</si>
  <si>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</si>
  <si>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</si>
  <si>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</si>
  <si>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</si>
  <si>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</si>
  <si>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</si>
  <si>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</si>
  <si>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</si>
  <si>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</si>
  <si>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</si>
  <si>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</si>
  <si>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</si>
  <si>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</si>
  <si>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</si>
  <si>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</si>
  <si>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</si>
  <si>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</si>
  <si>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</si>
  <si>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</si>
  <si>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</si>
  <si>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</si>
  <si>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</si>
  <si>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</si>
  <si>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</si>
  <si>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</si>
  <si>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</si>
  <si>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</si>
  <si>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</si>
  <si>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</si>
  <si>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</si>
  <si>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</si>
  <si>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</si>
  <si>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</si>
  <si>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</si>
  <si>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</si>
  <si>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</si>
  <si>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</si>
  <si>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</si>
  <si>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</si>
  <si>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</si>
  <si>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</si>
  <si>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</si>
  <si>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</si>
  <si>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</si>
  <si>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</si>
  <si>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</si>
  <si>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</si>
  <si>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</si>
  <si>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</si>
  <si>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</si>
  <si>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</si>
  <si>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</si>
  <si>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</si>
  <si>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</si>
  <si>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</si>
  <si>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</si>
  <si>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</si>
  <si>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</si>
  <si>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</si>
  <si>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</si>
  <si>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</si>
  <si>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</si>
  <si>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</si>
  <si>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</si>
  <si>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</si>
  <si>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</si>
  <si>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</si>
  <si>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</si>
  <si>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</si>
  <si>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</si>
  <si>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</si>
  <si>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</si>
  <si>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</si>
  <si>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</si>
  <si>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</si>
  <si>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</si>
  <si>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</si>
  <si>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</si>
  <si>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</si>
  <si>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</si>
  <si>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</si>
  <si>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</si>
  <si>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</si>
  <si>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</si>
  <si>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</si>
  <si>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</si>
  <si>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</si>
  <si>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</si>
  <si>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</si>
  <si>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</si>
  <si>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</si>
  <si>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</si>
  <si>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</si>
  <si>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</si>
  <si>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</si>
  <si>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</si>
  <si>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</si>
  <si>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</si>
  <si>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</si>
  <si>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</si>
  <si>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</si>
  <si>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</si>
  <si>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</si>
  <si>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</si>
  <si>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</si>
  <si>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</si>
  <si>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</si>
  <si>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</si>
  <si>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</si>
  <si>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</si>
  <si>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</si>
  <si>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</si>
  <si>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</si>
  <si>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</si>
  <si>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</si>
  <si>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</si>
  <si>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</si>
  <si>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</si>
  <si>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</si>
  <si>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</si>
  <si>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</si>
  <si>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</si>
  <si>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</si>
  <si>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</si>
  <si>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</si>
  <si>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</si>
  <si>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</si>
  <si>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</si>
  <si>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</si>
  <si>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</si>
  <si>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</si>
  <si>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</si>
  <si>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</si>
  <si>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</si>
  <si>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</si>
  <si>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</si>
  <si>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</si>
  <si>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</si>
  <si>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</si>
  <si>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</si>
  <si>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</si>
  <si>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</si>
  <si>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</si>
  <si>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</si>
  <si>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</si>
  <si>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</si>
  <si>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</si>
  <si>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</si>
  <si>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</si>
  <si>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</si>
  <si>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</si>
  <si>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</si>
  <si>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</si>
  <si>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</si>
  <si>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</si>
  <si>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</si>
  <si>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</si>
  <si>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</si>
  <si>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</si>
  <si>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</si>
  <si>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</si>
  <si>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</si>
  <si>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</si>
  <si>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</si>
  <si>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</si>
  <si>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</si>
  <si>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</si>
  <si>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</si>
  <si>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</si>
  <si>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</si>
  <si>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</si>
  <si>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</si>
  <si>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</si>
  <si>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</si>
  <si>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</si>
  <si>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</si>
  <si>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</si>
  <si>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</si>
  <si>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</si>
  <si>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</si>
  <si>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</si>
  <si>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</si>
  <si>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</si>
  <si>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</si>
  <si>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</si>
  <si>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</si>
  <si>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</si>
  <si>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</si>
  <si>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</si>
  <si>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</si>
  <si>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</si>
  <si>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</si>
  <si>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</si>
  <si>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</si>
  <si>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</si>
  <si>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</si>
  <si>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</si>
  <si>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</si>
  <si>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</si>
  <si>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</si>
  <si>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</si>
  <si>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</si>
  <si>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</si>
  <si>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</si>
  <si>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</si>
  <si>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</si>
  <si>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</si>
  <si>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</si>
  <si>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</si>
  <si>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</si>
  <si>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</si>
  <si>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</si>
  <si>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</si>
  <si>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</si>
  <si>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</si>
  <si>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</si>
  <si>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</si>
  <si>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</si>
  <si>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</si>
  <si>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</si>
  <si>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</si>
  <si>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</si>
  <si>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</si>
  <si>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</si>
  <si>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</si>
  <si>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</si>
  <si>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</si>
  <si>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</si>
  <si>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</si>
  <si>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</si>
  <si>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</si>
  <si>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</si>
  <si>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</si>
  <si>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</si>
  <si>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</si>
  <si>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</si>
  <si>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</si>
  <si>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</si>
  <si>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</si>
  <si>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</si>
  <si>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</si>
  <si>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</si>
  <si>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</si>
  <si>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</si>
  <si>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</si>
  <si>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</si>
  <si>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</si>
  <si>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</si>
  <si>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</si>
  <si>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</si>
  <si>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</si>
  <si>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</si>
  <si>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</si>
  <si>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</si>
  <si>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</si>
  <si>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</si>
  <si>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</si>
  <si>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</si>
  <si>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</si>
  <si>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</si>
  <si>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</si>
  <si>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</si>
  <si>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</si>
  <si>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</si>
  <si>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</si>
  <si>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</si>
  <si>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</si>
  <si>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</si>
  <si>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</si>
  <si>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</si>
  <si>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</si>
  <si>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</si>
  <si>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</si>
  <si>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</si>
  <si>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</si>
  <si>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</si>
  <si>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</si>
  <si>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</si>
  <si>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</si>
  <si>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</si>
  <si>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</si>
  <si>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</si>
  <si>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</si>
  <si>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</si>
  <si>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</si>
  <si>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</si>
  <si>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</si>
  <si>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</si>
  <si>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</si>
  <si>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</si>
  <si>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</si>
  <si>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</si>
  <si>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</si>
  <si>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</si>
  <si>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</si>
  <si>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</si>
  <si>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</si>
  <si>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</si>
  <si>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</si>
  <si>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</si>
  <si>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</si>
  <si>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</si>
  <si>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</si>
  <si>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</si>
  <si>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</si>
  <si>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</si>
  <si>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</si>
  <si>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</si>
  <si>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</si>
  <si>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</si>
  <si>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</si>
  <si>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</si>
  <si>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</si>
  <si>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</si>
  <si>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</si>
  <si>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</si>
  <si>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</si>
  <si>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</si>
  <si>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</si>
  <si>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</si>
  <si>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</si>
  <si>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</si>
  <si>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</si>
  <si>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</si>
  <si>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</si>
  <si>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</si>
  <si>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</si>
  <si>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</si>
  <si>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</si>
  <si>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</si>
  <si>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</si>
  <si>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</si>
  <si>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</si>
  <si>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</si>
  <si>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</si>
  <si>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</si>
  <si>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</si>
  <si>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</si>
  <si>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</si>
  <si>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</si>
  <si>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</si>
  <si>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</si>
  <si>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</si>
  <si>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</si>
  <si>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</si>
  <si>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</si>
  <si>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</si>
  <si>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</si>
  <si>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</si>
  <si>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</si>
  <si>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</si>
  <si>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</si>
  <si>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</si>
  <si>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</si>
  <si>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</si>
  <si>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</si>
  <si>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</si>
  <si>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</si>
  <si>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</si>
  <si>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</si>
  <si>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</si>
  <si>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</si>
  <si>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</si>
  <si>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</si>
  <si>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</si>
  <si>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</si>
  <si>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</si>
  <si>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</si>
  <si>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</si>
  <si>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</si>
  <si>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</si>
  <si>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</si>
  <si>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</si>
  <si>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</si>
  <si>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</si>
  <si>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</si>
  <si>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</si>
  <si>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</si>
  <si>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</si>
  <si>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</si>
  <si>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</si>
  <si>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</si>
  <si>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</si>
  <si>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</si>
  <si>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</si>
  <si>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</si>
  <si>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</si>
  <si>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</si>
  <si>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</si>
  <si>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</si>
  <si>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</si>
  <si>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</si>
  <si>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</si>
  <si>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</si>
  <si>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</si>
  <si>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</si>
  <si>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</si>
  <si>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</si>
  <si>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</si>
  <si>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</si>
  <si>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</si>
  <si>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</si>
  <si>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</si>
  <si>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</si>
  <si>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</si>
  <si>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</si>
  <si>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</si>
  <si>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</si>
  <si>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</si>
  <si>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</si>
  <si>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</si>
  <si>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</si>
  <si>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</si>
  <si>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</si>
  <si>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</si>
  <si>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</si>
  <si>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</si>
  <si>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</si>
  <si>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</si>
  <si>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</si>
  <si>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</si>
  <si>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</si>
  <si>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</si>
  <si>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</si>
  <si>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</si>
  <si>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</si>
  <si>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</si>
  <si>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</si>
  <si>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</si>
  <si>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</si>
  <si>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</si>
  <si>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</si>
  <si>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</si>
  <si>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</si>
  <si>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</si>
  <si>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</si>
  <si>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</si>
  <si>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</si>
  <si>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</si>
  <si>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</si>
  <si>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</si>
  <si>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</si>
  <si>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</si>
  <si>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</si>
  <si>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</si>
  <si>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</si>
  <si>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</si>
  <si>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</si>
  <si>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</si>
  <si>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</si>
  <si>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</si>
  <si>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</si>
  <si>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</si>
  <si>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</si>
  <si>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</si>
  <si>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</si>
  <si>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</si>
  <si>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</si>
  <si>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</si>
  <si>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</si>
  <si>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</si>
  <si>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</si>
  <si>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</si>
  <si>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</si>
  <si>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</si>
  <si>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</si>
  <si>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</si>
  <si>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</si>
  <si>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</si>
  <si>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</si>
  <si>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</si>
  <si>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</si>
  <si>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</si>
  <si>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</si>
  <si>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</si>
  <si>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</si>
  <si>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</si>
  <si>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</si>
  <si>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</si>
  <si>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</si>
  <si>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</si>
  <si>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</si>
  <si>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</si>
  <si>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</si>
  <si>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</si>
  <si>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</si>
  <si>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</si>
  <si>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</si>
  <si>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</si>
  <si>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</si>
  <si>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</si>
  <si>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</si>
  <si>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</si>
  <si>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</si>
  <si>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</si>
  <si>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</si>
  <si>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</si>
  <si>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</si>
  <si>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</si>
  <si>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</si>
  <si>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</si>
  <si>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</si>
  <si>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</si>
  <si>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</si>
  <si>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</si>
  <si>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</si>
  <si>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</si>
  <si>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</si>
  <si>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</si>
  <si>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</si>
  <si>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</si>
  <si>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</si>
  <si>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</si>
  <si>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</si>
  <si>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</si>
  <si>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</si>
  <si>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</si>
  <si>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</si>
  <si>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</si>
  <si>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</si>
  <si>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</si>
  <si>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</si>
  <si>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</si>
  <si>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</si>
  <si>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</si>
  <si>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</si>
  <si>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</si>
  <si>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</si>
  <si>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</si>
  <si>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</si>
  <si>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</si>
  <si>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</si>
  <si>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</si>
  <si>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</si>
  <si>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</si>
  <si>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</si>
  <si>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</si>
  <si>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</si>
  <si>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</si>
  <si>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</si>
  <si>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</si>
  <si>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</si>
  <si>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</si>
  <si>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</si>
  <si>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</si>
  <si>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</si>
  <si>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</si>
  <si>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</si>
  <si>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</si>
  <si>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</si>
  <si>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</si>
  <si>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</si>
  <si>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</si>
  <si>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</si>
  <si>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</si>
  <si>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</si>
  <si>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</si>
  <si>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</si>
  <si>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</si>
  <si>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</si>
  <si>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</si>
  <si>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</si>
  <si>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</si>
  <si>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</si>
  <si>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</si>
  <si>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</si>
  <si>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</si>
  <si>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</si>
  <si>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</si>
  <si>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</si>
  <si>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</si>
  <si>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</si>
  <si>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</si>
  <si>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</si>
  <si>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</si>
  <si>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</si>
  <si>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</si>
  <si>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</si>
  <si>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</si>
  <si>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</si>
  <si>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</si>
  <si>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</si>
  <si>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</si>
  <si>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</si>
  <si>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</si>
  <si>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</si>
  <si>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</si>
  <si>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</si>
  <si>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</si>
  <si>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</si>
  <si>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</si>
  <si>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</si>
  <si>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</si>
  <si>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</si>
  <si>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</si>
  <si>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</si>
  <si>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</si>
  <si>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</si>
  <si>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</si>
  <si>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</si>
  <si>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</si>
  <si>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</si>
  <si>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</si>
  <si>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</si>
  <si>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</si>
  <si>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</si>
  <si>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</si>
  <si>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</si>
  <si>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</si>
  <si>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</si>
  <si>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</si>
  <si>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</si>
  <si>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</si>
  <si>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</si>
  <si>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</si>
  <si>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</si>
  <si>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</si>
  <si>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</si>
  <si>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</si>
  <si>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</si>
  <si>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</si>
  <si>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</si>
  <si>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</si>
  <si>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</si>
  <si>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</si>
  <si>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</si>
  <si>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</si>
  <si>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</si>
  <si>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</si>
  <si>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</si>
  <si>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</si>
  <si>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</si>
  <si>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</si>
  <si>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</si>
  <si>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</si>
  <si>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</si>
  <si>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</si>
  <si>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</si>
  <si>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</si>
  <si>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</si>
  <si>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</si>
  <si>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</si>
  <si>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</si>
  <si>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</si>
  <si>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</si>
  <si>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</si>
  <si>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</si>
  <si>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</si>
  <si>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</si>
  <si>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</si>
  <si>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</si>
  <si>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</si>
  <si>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</si>
  <si>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</si>
  <si>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</si>
  <si>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</si>
  <si>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</si>
  <si>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</si>
  <si>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</si>
  <si>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</si>
  <si>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</si>
  <si>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</si>
  <si>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</si>
  <si>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</si>
  <si>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</si>
  <si>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</si>
  <si>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</si>
  <si>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</si>
  <si>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</si>
  <si>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</si>
  <si>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</si>
  <si>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</si>
  <si>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</si>
  <si>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</si>
  <si>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</si>
  <si>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</si>
  <si>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</si>
  <si>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</si>
  <si>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</si>
  <si>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</si>
  <si>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</si>
  <si>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</si>
  <si>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</si>
  <si>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</si>
  <si>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</si>
  <si>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</si>
  <si>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</si>
  <si>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</si>
  <si>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</si>
  <si>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</si>
  <si>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</si>
  <si>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</si>
  <si>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</si>
  <si>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</si>
  <si>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</si>
  <si>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</si>
  <si>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</si>
  <si>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</si>
  <si>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</si>
  <si>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</si>
  <si>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</si>
  <si>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</si>
  <si>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</si>
  <si>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</si>
  <si>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</si>
  <si>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</si>
  <si>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</si>
  <si>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</si>
  <si>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</si>
  <si>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</si>
  <si>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</si>
  <si>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</si>
  <si>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</si>
  <si>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</si>
  <si>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</si>
  <si>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</si>
  <si>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</si>
  <si>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</si>
  <si>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</si>
  <si>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</si>
  <si>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</si>
  <si>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</si>
  <si>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</si>
  <si>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</si>
  <si>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</si>
  <si>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</si>
  <si>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</si>
  <si>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</si>
  <si>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</si>
  <si>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</si>
  <si>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</si>
  <si>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</si>
  <si>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</si>
  <si>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</si>
  <si>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</si>
  <si>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</si>
  <si>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</si>
  <si>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</si>
  <si>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</si>
  <si>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</si>
  <si>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</si>
  <si>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</si>
  <si>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</si>
  <si>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</si>
  <si>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</si>
  <si>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</si>
  <si>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</si>
  <si>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</si>
  <si>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</si>
  <si>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</si>
  <si>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</si>
  <si>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</si>
  <si>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</si>
  <si>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</si>
  <si>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</si>
  <si>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</si>
  <si>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</si>
  <si>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</si>
  <si>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</si>
  <si>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</si>
  <si>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</si>
  <si>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</si>
  <si>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</si>
  <si>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</si>
  <si>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</si>
  <si>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</si>
  <si>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</si>
  <si>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</si>
  <si>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</si>
  <si>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</si>
  <si>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</si>
  <si>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</si>
  <si>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</si>
  <si>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</si>
  <si>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</si>
  <si>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</si>
  <si>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</si>
  <si>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</si>
  <si>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</si>
  <si>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</si>
  <si>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</si>
  <si>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</si>
  <si>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</si>
  <si>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</si>
  <si>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</si>
  <si>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</si>
  <si>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</si>
  <si>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</si>
  <si>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</si>
  <si>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</si>
  <si>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</si>
  <si>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</si>
  <si>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</si>
  <si>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</si>
  <si>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</si>
  <si>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</si>
  <si>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</si>
  <si>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</si>
  <si>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</si>
  <si>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</si>
  <si>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</si>
  <si>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</si>
  <si>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</si>
  <si>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</si>
  <si>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</si>
  <si>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</si>
  <si>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</si>
  <si>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</si>
  <si>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</si>
  <si>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</si>
  <si>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</si>
  <si>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</si>
  <si>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</si>
  <si>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</si>
  <si>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</si>
  <si>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</si>
  <si>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</si>
  <si>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</si>
  <si>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</si>
  <si>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</si>
  <si>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</si>
  <si>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</si>
  <si>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</si>
  <si>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</si>
  <si>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</si>
  <si>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</si>
  <si>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</si>
  <si>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</si>
  <si>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</si>
  <si>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</si>
  <si>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</si>
  <si>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</si>
  <si>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</si>
  <si>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</si>
  <si>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</si>
  <si>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</si>
  <si>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</si>
  <si>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</si>
  <si>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</si>
  <si>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</si>
  <si>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</si>
  <si>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</si>
  <si>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</si>
  <si>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</si>
  <si>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</si>
  <si>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</si>
  <si>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</si>
  <si>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</si>
  <si>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</si>
  <si>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</si>
  <si>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</si>
  <si>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</si>
  <si>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</si>
  <si>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</si>
  <si>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</si>
  <si>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</si>
  <si>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</si>
  <si>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</si>
  <si>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</si>
  <si>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</si>
  <si>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</si>
  <si>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</si>
  <si>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</si>
  <si>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</si>
  <si>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</si>
  <si>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</si>
  <si>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</si>
  <si>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</si>
  <si>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</si>
  <si>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</si>
  <si>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</si>
  <si>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</si>
  <si>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</si>
  <si>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</si>
  <si>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</si>
  <si>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</si>
  <si>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</si>
  <si>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</si>
  <si>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</si>
  <si>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</si>
  <si>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</si>
  <si>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</si>
  <si>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</si>
  <si>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</si>
  <si>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</si>
  <si>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</si>
  <si>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</si>
  <si>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</si>
  <si>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</si>
  <si>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</si>
  <si>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</si>
  <si>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</si>
  <si>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</si>
  <si>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</si>
  <si>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</si>
  <si>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</si>
  <si>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</si>
  <si>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</si>
  <si>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</si>
  <si>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</si>
  <si>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</si>
  <si>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</si>
  <si>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</si>
  <si>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</si>
  <si>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</si>
  <si>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</si>
  <si>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</si>
  <si>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</si>
  <si>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</si>
  <si>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</si>
  <si>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</si>
  <si>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</si>
  <si>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</si>
  <si>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</si>
  <si>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</si>
  <si>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</si>
  <si>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</si>
  <si>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</si>
  <si>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</si>
  <si>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</si>
  <si>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</si>
  <si>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</si>
  <si>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</si>
  <si>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</si>
  <si>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</si>
  <si>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</si>
  <si>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</si>
  <si>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</si>
  <si>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</si>
  <si>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</si>
  <si>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</si>
  <si>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</si>
  <si>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</si>
  <si>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</si>
  <si>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</si>
  <si>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</si>
  <si>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</si>
  <si>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</si>
  <si>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</si>
  <si>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</si>
  <si>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</si>
  <si>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</si>
  <si>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</si>
  <si>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</si>
  <si>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</si>
  <si>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</si>
  <si>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</si>
  <si>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</si>
  <si>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</si>
  <si>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</si>
  <si>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</si>
  <si>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</si>
  <si>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</si>
  <si>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</si>
  <si>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</si>
  <si>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</si>
  <si>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</si>
  <si>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</si>
  <si>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</si>
  <si>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</si>
  <si>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</si>
  <si>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</si>
  <si>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</si>
  <si>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</si>
  <si>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</si>
  <si>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</si>
  <si>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</si>
  <si>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</si>
  <si>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</si>
  <si>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</si>
  <si>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</si>
  <si>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</si>
  <si>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</si>
  <si>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</si>
  <si>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</si>
  <si>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</si>
  <si>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</si>
  <si>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</si>
  <si>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</si>
  <si>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</si>
  <si>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</si>
  <si>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</si>
  <si>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</si>
  <si>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</si>
  <si>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</si>
  <si>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</si>
  <si>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</si>
  <si>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</si>
  <si>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</si>
  <si>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</si>
  <si>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</si>
  <si>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</si>
  <si>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</si>
  <si>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</si>
  <si>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</si>
  <si>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</si>
  <si>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</si>
  <si>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</si>
  <si>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</si>
  <si>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</si>
  <si>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</si>
  <si>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</si>
  <si>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</si>
  <si>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</si>
  <si>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</si>
  <si>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</si>
  <si>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</si>
  <si>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</si>
  <si>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</si>
  <si>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</si>
  <si>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</si>
  <si>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</si>
  <si>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</si>
  <si>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</si>
  <si>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</si>
  <si>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</si>
  <si>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</si>
  <si>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</si>
  <si>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</si>
  <si>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</si>
  <si>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</si>
  <si>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</si>
  <si>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</si>
  <si>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</si>
  <si>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</si>
  <si>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</si>
  <si>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</si>
  <si>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</si>
  <si>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</si>
  <si>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</si>
  <si>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</si>
  <si>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</si>
  <si>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</si>
  <si>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</si>
  <si>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</si>
  <si>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</si>
  <si>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</si>
  <si>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</si>
  <si>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</si>
  <si>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</si>
  <si>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</si>
  <si>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</si>
  <si>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</si>
  <si>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</si>
  <si>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</si>
  <si>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</si>
  <si>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</si>
  <si>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</si>
  <si>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</si>
  <si>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</si>
  <si>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</si>
  <si>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</si>
  <si>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</si>
  <si>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</si>
  <si>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</si>
  <si>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</si>
  <si>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</si>
  <si>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</si>
  <si>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</si>
  <si>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</si>
  <si>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</si>
  <si>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</si>
  <si>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</si>
  <si>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</si>
  <si>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</si>
  <si>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</si>
  <si>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</si>
  <si>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</si>
  <si>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</si>
  <si>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</si>
  <si>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</si>
  <si>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</si>
  <si>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</si>
  <si>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</si>
  <si>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</si>
  <si>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</si>
  <si>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</si>
  <si>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</si>
  <si>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</si>
  <si>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</si>
  <si>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</si>
  <si>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</si>
  <si>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</si>
  <si>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</si>
  <si>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</si>
  <si>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</si>
  <si>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</si>
  <si>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</si>
  <si>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</si>
  <si>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</si>
  <si>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</si>
  <si>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</si>
  <si>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</si>
  <si>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</si>
  <si>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</si>
  <si>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</si>
  <si>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</si>
  <si>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</si>
  <si>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</si>
  <si>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</si>
  <si>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</si>
  <si>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</si>
  <si>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</si>
  <si>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</si>
  <si>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</si>
  <si>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</si>
  <si>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</si>
  <si>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</si>
  <si>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</si>
  <si>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</si>
  <si>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</si>
  <si>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</si>
  <si>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</si>
  <si>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</si>
  <si>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</si>
  <si>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</si>
  <si>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</si>
  <si>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</si>
  <si>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</si>
  <si>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</si>
  <si>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</si>
  <si>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</si>
  <si>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</si>
  <si>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</si>
  <si>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</si>
  <si>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</si>
  <si>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</si>
  <si>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</si>
  <si>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</si>
  <si>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</si>
  <si>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</si>
  <si>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</si>
  <si>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</si>
  <si>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</si>
  <si>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</si>
  <si>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</si>
  <si>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</si>
  <si>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</si>
  <si>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</si>
  <si>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</si>
  <si>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</si>
  <si>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</si>
  <si>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</si>
  <si>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</si>
  <si>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</si>
  <si>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</si>
  <si>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</si>
  <si>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</si>
  <si>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</si>
  <si>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</si>
  <si>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</si>
  <si>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</si>
  <si>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</si>
  <si>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</si>
  <si>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</si>
  <si>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</si>
  <si>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</si>
  <si>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</si>
  <si>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</si>
  <si>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</si>
  <si>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</si>
  <si>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</si>
  <si>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</si>
  <si>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</si>
  <si>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</si>
  <si>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</si>
  <si>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</si>
  <si>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</si>
  <si>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</si>
  <si>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</si>
  <si>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</si>
  <si>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</si>
  <si>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</si>
  <si>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</si>
  <si>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</si>
  <si>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</si>
  <si>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</si>
  <si>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</si>
  <si>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</si>
  <si>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</si>
  <si>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</si>
  <si>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</si>
  <si>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</si>
  <si>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</si>
  <si>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</si>
  <si>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</si>
  <si>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</si>
  <si>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</si>
  <si>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</si>
  <si>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</si>
  <si>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</si>
  <si>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</si>
  <si>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</si>
  <si>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</si>
  <si>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</si>
  <si>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</si>
  <si>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</si>
  <si>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</si>
  <si>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</si>
  <si>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</si>
  <si>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</si>
  <si>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</si>
  <si>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</si>
  <si>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</si>
  <si>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</si>
  <si>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</si>
  <si>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</si>
  <si>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</si>
  <si>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</si>
  <si>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</si>
  <si>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</si>
  <si>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</si>
  <si>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</si>
  <si>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</si>
  <si>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</si>
  <si>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</si>
  <si>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</si>
  <si>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</si>
  <si>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</si>
  <si>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</si>
  <si>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</si>
  <si>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</si>
  <si>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</si>
  <si>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</si>
  <si>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</si>
  <si>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</si>
  <si>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</si>
  <si>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</si>
  <si>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</si>
  <si>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</si>
  <si>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</si>
  <si>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</si>
  <si>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</si>
  <si>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</si>
  <si>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</si>
  <si>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</si>
  <si>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</si>
  <si>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</si>
  <si>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</si>
  <si>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</si>
  <si>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</si>
  <si>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</si>
  <si>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</si>
  <si>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</si>
  <si>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</si>
  <si>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</si>
  <si>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</si>
  <si>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</si>
  <si>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</si>
  <si>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</si>
  <si>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</si>
  <si>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</si>
  <si>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</si>
  <si>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</si>
  <si>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</si>
  <si>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</si>
  <si>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</si>
  <si>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</si>
  <si>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</si>
  <si>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</si>
  <si>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</si>
  <si>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</si>
  <si>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</si>
  <si>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</si>
  <si>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</si>
  <si>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</si>
  <si>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</si>
  <si>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</si>
  <si>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</si>
  <si>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</si>
  <si>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</si>
  <si>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</si>
  <si>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</si>
  <si>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</si>
  <si>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</si>
  <si>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</si>
  <si>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</si>
  <si>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</si>
  <si>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</si>
  <si>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</si>
  <si>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</si>
  <si>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</si>
  <si>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</si>
  <si>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</si>
  <si>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</si>
  <si>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</si>
  <si>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</si>
  <si>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</si>
  <si>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</si>
  <si>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</si>
  <si>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</si>
  <si>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</si>
  <si>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</si>
  <si>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</si>
  <si>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</si>
  <si>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</si>
  <si>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</si>
  <si>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</si>
  <si>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</si>
  <si>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</si>
  <si>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</si>
  <si>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</si>
  <si>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</si>
  <si>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</si>
  <si>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</si>
  <si>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</si>
  <si>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</si>
  <si>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</si>
  <si>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</si>
  <si>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</si>
  <si>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</si>
  <si>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</si>
  <si>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</si>
  <si>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</si>
  <si>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</si>
  <si>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</si>
  <si>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</si>
  <si>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</si>
  <si>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</si>
  <si>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</si>
  <si>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</si>
  <si>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</si>
  <si>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</si>
  <si>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</si>
  <si>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</si>
  <si>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</si>
  <si>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</si>
  <si>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</si>
  <si>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</si>
  <si>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</si>
  <si>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</si>
  <si>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</si>
  <si>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</si>
  <si>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</si>
  <si>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</si>
  <si>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</si>
  <si>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</si>
  <si>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</si>
  <si>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</si>
  <si>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</si>
  <si>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</si>
  <si>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</si>
  <si>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</si>
  <si>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</si>
  <si>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</si>
  <si>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</si>
  <si>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</si>
  <si>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</si>
  <si>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</si>
  <si>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</si>
  <si>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</si>
  <si>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</si>
  <si>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</si>
  <si>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</si>
  <si>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</si>
  <si>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</si>
  <si>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</si>
  <si>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</si>
  <si>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</si>
  <si>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</si>
  <si>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</si>
  <si>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</si>
  <si>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</si>
  <si>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</si>
  <si>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</si>
  <si>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</si>
  <si>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</si>
  <si>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</si>
  <si>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</si>
  <si>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</si>
  <si>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</si>
  <si>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</si>
  <si>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</si>
  <si>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</si>
  <si>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</si>
  <si>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</si>
  <si>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</si>
  <si>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</si>
  <si>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</si>
  <si>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</si>
  <si>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</si>
  <si>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</si>
  <si>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</si>
  <si>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</si>
  <si>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</si>
  <si>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</si>
  <si>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</si>
  <si>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</si>
  <si>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</si>
  <si>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</si>
  <si>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</si>
  <si>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</si>
  <si>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</si>
  <si>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</si>
  <si>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</si>
  <si>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</si>
  <si>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</si>
  <si>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</si>
  <si>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</si>
  <si>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</si>
  <si>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</si>
  <si>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</si>
  <si>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</si>
  <si>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</si>
  <si>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</si>
  <si>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</si>
  <si>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</si>
  <si>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</si>
  <si>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</si>
  <si>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</si>
  <si>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</si>
  <si>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</si>
  <si>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</si>
  <si>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</si>
  <si>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</si>
  <si>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</si>
  <si>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</si>
  <si>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</si>
  <si>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</si>
  <si>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</si>
  <si>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</si>
  <si>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</si>
  <si>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</si>
  <si>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</si>
  <si>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</si>
  <si>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</si>
  <si>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</si>
  <si>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</si>
  <si>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</si>
  <si>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</si>
  <si>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</si>
  <si>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</si>
  <si>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</si>
  <si>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</si>
  <si>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</si>
  <si>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</si>
  <si>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</si>
  <si>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</si>
  <si>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</si>
  <si>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</si>
  <si>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</si>
  <si>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</si>
  <si>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</si>
  <si>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</si>
  <si>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</si>
  <si>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</si>
  <si>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</si>
  <si>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</si>
  <si>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</si>
  <si>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</si>
  <si>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</si>
  <si>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</si>
  <si>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</si>
  <si>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</si>
  <si>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</si>
  <si>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</si>
  <si>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</si>
  <si>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</si>
  <si>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</si>
  <si>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</si>
  <si>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</si>
  <si>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</si>
  <si>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</si>
  <si>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</si>
  <si>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</si>
  <si>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</si>
  <si>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</si>
  <si>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</si>
  <si>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</si>
  <si>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</si>
  <si>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</si>
  <si>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</si>
  <si>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</si>
  <si>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</si>
  <si>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</si>
  <si>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</si>
  <si>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</si>
  <si>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</si>
  <si>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</si>
  <si>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</si>
  <si>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</si>
  <si>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</si>
  <si>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</si>
  <si>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</si>
  <si>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</si>
  <si>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</si>
  <si>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</si>
  <si>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</si>
  <si>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</si>
  <si>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</si>
  <si>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</si>
  <si>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</si>
  <si>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</si>
  <si>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</si>
  <si>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</si>
  <si>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</si>
  <si>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</si>
  <si>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</si>
  <si>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</si>
  <si>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</si>
  <si>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</si>
  <si>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</si>
  <si>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</si>
  <si>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</si>
  <si>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</si>
  <si>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</si>
  <si>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</si>
  <si>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</si>
  <si>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</si>
  <si>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</si>
  <si>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</si>
  <si>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</si>
  <si>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</si>
  <si>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</si>
  <si>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</si>
  <si>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</si>
  <si>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</si>
  <si>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</si>
  <si>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</si>
  <si>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</si>
  <si>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</si>
  <si>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</si>
  <si>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</si>
  <si>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</si>
  <si>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</si>
  <si>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</si>
  <si>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</si>
  <si>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</si>
  <si>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</si>
  <si>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</si>
  <si>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</si>
  <si>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</si>
  <si>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</si>
  <si>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</si>
  <si>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</si>
  <si>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</si>
  <si>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</si>
  <si>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</si>
  <si>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</si>
  <si>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</si>
  <si>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</si>
  <si>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</si>
  <si>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</si>
  <si>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</si>
  <si>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</si>
  <si>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</si>
  <si>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</si>
  <si>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</si>
  <si>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</si>
  <si>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</si>
  <si>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</si>
  <si>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</si>
  <si>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</si>
  <si>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</si>
  <si>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</si>
  <si>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</si>
  <si>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</si>
  <si>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</si>
  <si>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</si>
  <si>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</si>
  <si>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</si>
  <si>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</si>
  <si>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</si>
  <si>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</si>
  <si>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</si>
  <si>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</si>
  <si>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</si>
  <si>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</si>
  <si>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</si>
  <si>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</si>
  <si>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</si>
  <si>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</si>
  <si>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</si>
  <si>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</si>
  <si>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</si>
  <si>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</si>
  <si>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</si>
  <si>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</si>
  <si>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</si>
  <si>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</si>
  <si>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</si>
  <si>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</si>
  <si>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</si>
  <si>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</si>
  <si>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</si>
  <si>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</si>
  <si>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</si>
  <si>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</si>
  <si>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</si>
  <si>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</si>
  <si>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</si>
  <si>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</si>
  <si>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</si>
  <si>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</si>
  <si>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</si>
  <si>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</si>
  <si>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</si>
  <si>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</si>
  <si>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</si>
  <si>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</si>
  <si>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</si>
  <si>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</si>
  <si>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</si>
  <si>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</si>
  <si>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</si>
  <si>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</si>
  <si>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</si>
  <si>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</si>
  <si>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</si>
  <si>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</si>
  <si>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</si>
  <si>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</si>
  <si>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</si>
  <si>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</si>
  <si>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</si>
  <si>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</si>
  <si>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</si>
  <si>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</si>
  <si>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</si>
  <si>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</si>
  <si>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</si>
  <si>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</si>
  <si>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</si>
  <si>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</si>
  <si>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</si>
  <si>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</si>
  <si>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</si>
  <si>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</si>
  <si>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</si>
  <si>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</si>
  <si>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</si>
  <si>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</si>
  <si>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</si>
  <si>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</si>
  <si>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</si>
  <si>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</si>
  <si>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</si>
  <si>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</si>
  <si>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</si>
  <si>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</si>
  <si>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</si>
  <si>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</si>
  <si>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</si>
  <si>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</si>
  <si>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</si>
  <si>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</si>
  <si>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</si>
  <si>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</si>
  <si>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</si>
  <si>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</si>
  <si>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</si>
  <si>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</si>
  <si>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</si>
  <si>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</si>
  <si>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</si>
  <si>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</si>
  <si>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</si>
  <si>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</si>
  <si>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</si>
  <si>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</si>
  <si>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</si>
  <si>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</si>
  <si>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</si>
  <si>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</si>
  <si>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</si>
  <si>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</si>
  <si>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</si>
  <si>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</si>
  <si>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</si>
  <si>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</si>
  <si>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</si>
  <si>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</si>
  <si>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</si>
  <si>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</si>
  <si>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</si>
  <si>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</si>
  <si>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</si>
  <si>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</si>
  <si>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</si>
  <si>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</si>
  <si>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</si>
  <si>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</si>
  <si>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</si>
  <si>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</si>
  <si>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</si>
  <si>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</si>
  <si>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</si>
  <si>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</si>
  <si>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</si>
  <si>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</si>
  <si>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</si>
  <si>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</si>
  <si>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</si>
  <si>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</si>
  <si>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</si>
  <si>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</si>
  <si>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</si>
  <si>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</si>
  <si>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</si>
  <si>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</si>
  <si>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</si>
  <si>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</si>
  <si>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</si>
  <si>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</si>
  <si>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</si>
  <si>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</si>
  <si>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</si>
  <si>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</si>
  <si>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</si>
  <si>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</si>
  <si>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</si>
  <si>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</si>
  <si>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</si>
  <si>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</si>
  <si>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</si>
  <si>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</si>
  <si>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</si>
  <si>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</si>
  <si>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</si>
  <si>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</si>
  <si>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</si>
  <si>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</si>
  <si>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</si>
  <si>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</si>
  <si>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</si>
  <si>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</si>
  <si>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</si>
  <si>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</si>
  <si>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</si>
  <si>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</si>
  <si>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</si>
  <si>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</si>
  <si>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</si>
  <si>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</si>
  <si>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</si>
  <si>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</si>
  <si>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</si>
  <si>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</si>
  <si>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</si>
  <si>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</si>
  <si>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</si>
  <si>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</si>
  <si>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</si>
  <si>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</si>
  <si>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</si>
  <si>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</si>
  <si>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</si>
  <si>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</si>
  <si>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</si>
  <si>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</si>
  <si>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</si>
  <si>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</si>
  <si>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</si>
  <si>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</si>
  <si>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</si>
  <si>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</si>
  <si>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</si>
  <si>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</si>
  <si>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</si>
  <si>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</si>
  <si>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</si>
  <si>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</si>
  <si>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</si>
  <si>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</si>
  <si>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</si>
  <si>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</si>
  <si>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</si>
  <si>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</si>
  <si>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</si>
  <si>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</si>
  <si>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</si>
  <si>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</si>
  <si>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</si>
  <si>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</si>
  <si>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</si>
  <si>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</si>
  <si>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</si>
  <si>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</si>
  <si>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</si>
  <si>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</si>
  <si>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</si>
  <si>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</si>
  <si>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</si>
  <si>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</si>
  <si>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</si>
  <si>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</si>
  <si>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</si>
  <si>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</si>
  <si>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</si>
  <si>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</si>
  <si>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</si>
  <si>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</si>
  <si>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</si>
  <si>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</si>
  <si>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</si>
  <si>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</si>
  <si>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</si>
  <si>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</si>
  <si>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</si>
  <si>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</si>
  <si>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</si>
  <si>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</si>
  <si>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</si>
  <si>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</si>
  <si>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</si>
  <si>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</si>
  <si>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</si>
  <si>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</si>
  <si>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</si>
  <si>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</si>
  <si>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</si>
  <si>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</si>
  <si>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</si>
  <si>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</si>
  <si>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</si>
  <si>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</si>
  <si>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</si>
  <si>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</si>
  <si>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</si>
  <si>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</si>
  <si>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</si>
  <si>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</si>
  <si>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</si>
  <si>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</si>
  <si>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</si>
  <si>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</si>
  <si>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</si>
  <si>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</si>
  <si>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</si>
  <si>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</si>
  <si>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</si>
  <si>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</si>
  <si>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</si>
  <si>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</si>
  <si>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</si>
  <si>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</si>
  <si>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</si>
  <si>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</si>
  <si>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</si>
  <si>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</si>
  <si>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</si>
  <si>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</si>
  <si>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</si>
  <si>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</si>
  <si>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</si>
  <si>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</si>
  <si>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</si>
  <si>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</si>
  <si>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</si>
  <si>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</si>
  <si>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</si>
  <si>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</si>
  <si>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</si>
  <si>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</si>
  <si>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</si>
  <si>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</si>
  <si>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</si>
  <si>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</si>
  <si>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</si>
  <si>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</si>
  <si>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</si>
  <si>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</si>
  <si>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</si>
  <si>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</si>
  <si>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</si>
  <si>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</si>
  <si>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</si>
  <si>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</si>
  <si>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</si>
  <si>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</si>
  <si>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</si>
  <si>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</si>
  <si>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</si>
  <si>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</si>
  <si>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</si>
  <si>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</si>
  <si>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</si>
  <si>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</si>
  <si>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</si>
  <si>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</si>
  <si>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</si>
  <si>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</si>
  <si>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</si>
  <si>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</si>
  <si>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</si>
  <si>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</si>
  <si>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</si>
  <si>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</si>
  <si>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</si>
  <si>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</si>
  <si>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</si>
  <si>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</si>
  <si>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</si>
  <si>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</si>
  <si>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</si>
  <si>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</si>
  <si>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</si>
  <si>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</si>
  <si>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</si>
  <si>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</si>
  <si>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</si>
  <si>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</si>
  <si>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</si>
  <si>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</si>
  <si>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</si>
  <si>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</si>
  <si>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</si>
  <si>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</si>
  <si>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</si>
  <si>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</si>
  <si>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</si>
  <si>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</si>
  <si>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</si>
  <si>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</si>
  <si>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</si>
  <si>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</si>
  <si>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</si>
  <si>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</si>
  <si>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</si>
  <si>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</si>
  <si>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</si>
  <si>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</si>
  <si>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</si>
  <si>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</si>
  <si>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</si>
  <si>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</si>
  <si>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</si>
  <si>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</si>
  <si>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</si>
  <si>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</si>
  <si>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</si>
  <si>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</si>
  <si>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</si>
  <si>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</si>
  <si>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</si>
  <si>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</si>
  <si>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</si>
  <si>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</si>
  <si>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</si>
  <si>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</si>
  <si>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</si>
  <si>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</si>
  <si>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</si>
  <si>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</si>
  <si>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</si>
  <si>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</si>
  <si>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</si>
  <si>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</si>
  <si>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</si>
  <si>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</si>
  <si>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</si>
  <si>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</si>
  <si>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</si>
  <si>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</si>
  <si>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</si>
  <si>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</si>
  <si>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</si>
  <si>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</si>
  <si>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</si>
  <si>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</si>
  <si>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</si>
  <si>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</si>
  <si>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</si>
  <si>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</si>
  <si>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</si>
  <si>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</si>
  <si>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</si>
  <si>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</si>
  <si>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</si>
  <si>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</si>
  <si>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</si>
  <si>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</si>
  <si>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</si>
  <si>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</si>
  <si>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</si>
  <si>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</si>
  <si>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</si>
  <si>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</si>
  <si>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</si>
  <si>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</si>
  <si>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</si>
  <si>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</si>
  <si>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</si>
  <si>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</si>
  <si>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</si>
  <si>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</si>
  <si>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</si>
  <si>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</si>
  <si>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</si>
  <si>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</si>
  <si>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</si>
  <si>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</si>
  <si>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</si>
  <si>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</si>
  <si>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</si>
  <si>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</si>
  <si>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</si>
  <si>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</si>
  <si>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</si>
  <si>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</si>
  <si>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</si>
  <si>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</si>
  <si>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</si>
  <si>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</si>
  <si>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</si>
  <si>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</si>
  <si>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</si>
  <si>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</si>
  <si>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</si>
  <si>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</si>
  <si>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</si>
  <si>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</si>
  <si>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</si>
  <si>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</si>
  <si>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</si>
  <si>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</si>
  <si>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</si>
  <si>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</si>
  <si>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</si>
  <si>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</si>
  <si>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</si>
  <si>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</si>
  <si>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</si>
  <si>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</si>
  <si>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</si>
  <si>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</si>
  <si>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</si>
  <si>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</si>
  <si>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</si>
  <si>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</si>
  <si>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</si>
  <si>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</si>
  <si>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</si>
  <si>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</si>
  <si>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</si>
  <si>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</si>
  <si>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</si>
  <si>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</si>
  <si>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</si>
  <si>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</si>
  <si>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</si>
  <si>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</si>
  <si>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</si>
  <si>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</si>
  <si>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</si>
  <si>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</si>
  <si>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</si>
  <si>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</si>
  <si>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</si>
  <si>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</si>
  <si>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</si>
  <si>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</si>
  <si>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</si>
  <si>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</si>
  <si>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</si>
  <si>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</si>
  <si>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</si>
  <si>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</si>
  <si>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</si>
  <si>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</si>
  <si>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</si>
  <si>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</si>
  <si>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</si>
  <si>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</si>
  <si>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</si>
  <si>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</si>
  <si>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</si>
  <si>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</si>
  <si>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</si>
  <si>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</si>
  <si>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</si>
  <si>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</si>
  <si>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</si>
  <si>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</si>
  <si>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</si>
  <si>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</si>
  <si>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</si>
  <si>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</si>
  <si>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</si>
  <si>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</si>
  <si>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</si>
  <si>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</si>
  <si>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</si>
  <si>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</si>
  <si>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</si>
  <si>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</si>
  <si>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</si>
  <si>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</si>
  <si>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</si>
  <si>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</si>
  <si>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</si>
  <si>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</si>
  <si>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</si>
  <si>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</si>
  <si>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</si>
  <si>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</si>
  <si>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</si>
  <si>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</si>
  <si>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</si>
  <si>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</si>
  <si>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</si>
  <si>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</si>
  <si>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</si>
  <si>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</si>
  <si>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</si>
  <si>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</si>
  <si>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</si>
  <si>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</si>
  <si>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</si>
  <si>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</si>
  <si>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</si>
  <si>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</si>
  <si>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</si>
  <si>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</si>
  <si>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</si>
  <si>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</si>
  <si>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</si>
  <si>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</si>
  <si>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</si>
  <si>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</si>
  <si>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</si>
  <si>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</si>
  <si>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</si>
  <si>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</si>
  <si>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</si>
  <si>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</si>
  <si>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</si>
  <si>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</si>
  <si>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</si>
  <si>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</si>
  <si>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</si>
  <si>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</si>
  <si>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</si>
  <si>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</si>
  <si>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</si>
  <si>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</si>
  <si>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</si>
  <si>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</si>
  <si>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</si>
  <si>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</si>
  <si>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</si>
  <si>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</si>
  <si>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</si>
  <si>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</si>
  <si>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</si>
  <si>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</si>
  <si>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</si>
  <si>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</si>
  <si>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</si>
  <si>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</si>
  <si>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</si>
  <si>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</si>
  <si>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</si>
  <si>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</si>
  <si>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</si>
  <si>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</si>
  <si>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</si>
  <si>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</si>
  <si>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</si>
  <si>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</si>
  <si>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</si>
  <si>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</si>
  <si>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</si>
  <si>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</si>
  <si>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</si>
  <si>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</si>
  <si>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</si>
  <si>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</si>
  <si>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</si>
  <si>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</si>
  <si>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</si>
  <si>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</si>
  <si>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</si>
  <si>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</si>
  <si>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</si>
  <si>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</si>
  <si>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</si>
  <si>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</si>
  <si>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</si>
  <si>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</si>
  <si>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</si>
  <si>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</si>
  <si>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</si>
  <si>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</si>
  <si>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</si>
  <si>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</si>
  <si>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</si>
  <si>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</si>
  <si>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</si>
  <si>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</si>
  <si>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</si>
  <si>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</si>
  <si>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</si>
  <si>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</si>
  <si>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</si>
  <si>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</si>
  <si>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</si>
  <si>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</si>
  <si>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</si>
  <si>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</si>
  <si>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</si>
  <si>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</si>
  <si>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</si>
  <si>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</si>
  <si>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</si>
  <si>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</si>
  <si>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</si>
  <si>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</si>
  <si>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</si>
  <si>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</si>
  <si>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</si>
  <si>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</si>
  <si>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</si>
  <si>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</si>
  <si>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</si>
  <si>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</si>
  <si>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</si>
  <si>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</si>
  <si>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</si>
  <si>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</si>
  <si>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</si>
  <si>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</si>
  <si>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</si>
  <si>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</si>
  <si>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</si>
  <si>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</si>
  <si>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</si>
  <si>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</si>
  <si>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</si>
  <si>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</si>
  <si>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</si>
  <si>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</si>
  <si>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</si>
  <si>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</si>
  <si>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</si>
  <si>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</si>
  <si>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</si>
  <si>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</si>
  <si>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</si>
  <si>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</si>
  <si>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</si>
  <si>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</si>
  <si>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</si>
  <si>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</si>
  <si>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</si>
  <si>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</si>
  <si>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</si>
  <si>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</si>
  <si>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</si>
  <si>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</si>
  <si>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</si>
  <si>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</si>
  <si>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</si>
  <si>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</si>
  <si>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</si>
  <si>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</si>
  <si>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</si>
  <si>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</si>
  <si>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</si>
  <si>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</si>
  <si>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</si>
  <si>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</si>
  <si>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</si>
  <si>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</si>
  <si>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</si>
  <si>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</si>
  <si>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</si>
  <si>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</si>
  <si>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</si>
  <si>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</si>
  <si>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</si>
  <si>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</si>
  <si>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</si>
  <si>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</si>
  <si>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</si>
  <si>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</si>
  <si>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</si>
  <si>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</si>
  <si>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</si>
  <si>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</si>
  <si>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</si>
  <si>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</si>
  <si>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</si>
  <si>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</si>
  <si>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</si>
  <si>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</si>
  <si>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</si>
  <si>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</si>
  <si>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</si>
  <si>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</si>
  <si>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</si>
  <si>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</si>
  <si>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</si>
  <si>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</si>
  <si>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</si>
  <si>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</si>
  <si>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</si>
  <si>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</si>
  <si>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</si>
  <si>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</si>
  <si>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</si>
  <si>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</si>
  <si>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</si>
  <si>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</si>
  <si>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</si>
  <si>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</si>
  <si>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</si>
  <si>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</si>
  <si>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</si>
  <si>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</si>
  <si>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</si>
  <si>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</si>
  <si>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</si>
  <si>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</si>
  <si>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</si>
  <si>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</si>
  <si>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</si>
  <si>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</si>
  <si>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</si>
  <si>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</si>
  <si>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</si>
  <si>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</si>
  <si>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</si>
  <si>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</si>
  <si>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</si>
  <si>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</si>
  <si>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</si>
  <si>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</si>
  <si>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</si>
  <si>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</si>
  <si>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</si>
  <si>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</si>
  <si>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</si>
  <si>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</si>
  <si>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</si>
  <si>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</si>
  <si>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</si>
  <si>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</si>
  <si>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</si>
  <si>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</si>
  <si>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</si>
  <si>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</si>
  <si>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</si>
  <si>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</si>
  <si>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</si>
  <si>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</si>
  <si>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</si>
  <si>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</si>
  <si>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</si>
  <si>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</si>
  <si>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</si>
  <si>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</si>
  <si>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</si>
  <si>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</si>
  <si>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</si>
  <si>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</si>
  <si>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</si>
  <si>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</si>
  <si>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</si>
  <si>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</si>
  <si>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</si>
  <si>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</si>
  <si>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</si>
  <si>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</si>
  <si>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</si>
  <si>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</si>
  <si>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</si>
  <si>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</si>
  <si>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</si>
  <si>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</si>
  <si>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</si>
  <si>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</si>
  <si>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</si>
  <si>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</si>
  <si>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</si>
  <si>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</si>
  <si>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</si>
  <si>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</si>
  <si>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</si>
  <si>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</si>
  <si>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</si>
  <si>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</si>
  <si>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</si>
  <si>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</si>
  <si>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</si>
  <si>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</si>
  <si>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</si>
  <si>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</si>
  <si>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</si>
  <si>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</si>
  <si>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</si>
  <si>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</si>
  <si>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</si>
  <si>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</si>
  <si>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</si>
  <si>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</si>
  <si>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</si>
  <si>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</si>
  <si>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</si>
  <si>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</si>
  <si>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</si>
  <si>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</si>
  <si>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</si>
  <si>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</si>
  <si>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</si>
  <si>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</si>
  <si>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</si>
  <si>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</si>
  <si>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</si>
  <si>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</si>
  <si>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</si>
  <si>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</si>
  <si>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</si>
  <si>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</si>
  <si>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</si>
  <si>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</si>
  <si>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</si>
  <si>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</si>
  <si>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</si>
  <si>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</si>
  <si>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</si>
  <si>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</si>
  <si>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</si>
  <si>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</si>
  <si>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</si>
  <si>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</si>
  <si>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</si>
  <si>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</si>
  <si>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</si>
  <si>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</si>
  <si>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</si>
  <si>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</si>
  <si>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</si>
  <si>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</si>
  <si>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</si>
  <si>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</si>
  <si>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</si>
  <si>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</si>
  <si>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</si>
  <si>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</si>
  <si>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</si>
  <si>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</si>
  <si>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</si>
  <si>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</si>
  <si>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</si>
  <si>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</si>
  <si>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</si>
  <si>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</si>
  <si>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</si>
  <si>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</si>
  <si>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</si>
  <si>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</si>
  <si>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</si>
  <si>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</si>
  <si>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</si>
  <si>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</si>
  <si>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</si>
  <si>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</si>
  <si>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</si>
  <si>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</si>
  <si>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</si>
  <si>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</si>
  <si>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</si>
  <si>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</si>
  <si>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</si>
  <si>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</si>
  <si>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</si>
  <si>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</si>
  <si>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</si>
  <si>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</si>
  <si>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</si>
  <si>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</si>
  <si>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</si>
  <si>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</si>
  <si>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</si>
  <si>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</si>
  <si>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</si>
  <si>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</si>
  <si>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</si>
  <si>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</si>
  <si>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</si>
  <si>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</si>
  <si>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</si>
  <si>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</si>
  <si>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</si>
  <si>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</si>
  <si>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</si>
  <si>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</si>
  <si>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</si>
  <si>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</si>
  <si>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</si>
  <si>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</si>
  <si>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</si>
  <si>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</si>
  <si>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</si>
  <si>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</si>
  <si>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</si>
  <si>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</si>
  <si>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</si>
  <si>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</si>
  <si>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</si>
  <si>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</si>
  <si>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</si>
  <si>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</si>
  <si>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</si>
  <si>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</si>
  <si>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</si>
  <si>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</si>
  <si>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</si>
  <si>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</si>
  <si>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</si>
  <si>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</si>
  <si>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</si>
  <si>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</si>
  <si>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</si>
  <si>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</si>
  <si>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</si>
  <si>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</si>
  <si>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</si>
  <si>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</si>
  <si>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</si>
  <si>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</si>
  <si>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</si>
  <si>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</si>
  <si>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</si>
  <si>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</si>
  <si>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</si>
  <si>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</si>
  <si>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</si>
  <si>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</si>
  <si>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</si>
  <si>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</si>
  <si>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</si>
  <si>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</si>
  <si>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</si>
  <si>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</si>
  <si>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</si>
  <si>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</si>
  <si>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</si>
  <si>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</si>
  <si>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</si>
  <si>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</si>
  <si>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</si>
  <si>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</si>
  <si>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</si>
  <si>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</si>
  <si>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</si>
  <si>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</si>
  <si>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</si>
  <si>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</si>
  <si>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</si>
  <si>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</si>
  <si>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</si>
  <si>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</si>
  <si>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</si>
  <si>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</si>
  <si>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</si>
  <si>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</si>
  <si>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</si>
  <si>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</si>
  <si>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</si>
  <si>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</si>
  <si>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</si>
  <si>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</si>
  <si>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</si>
  <si>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</si>
  <si>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</si>
  <si>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</si>
  <si>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</si>
  <si>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</si>
  <si>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</si>
  <si>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</si>
  <si>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</si>
  <si>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</si>
  <si>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</si>
  <si>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</si>
  <si>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</si>
  <si>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</si>
  <si>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</si>
  <si>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</si>
  <si>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</si>
  <si>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</si>
  <si>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</si>
  <si>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</si>
  <si>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</si>
  <si>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</si>
  <si>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</si>
  <si>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</si>
  <si>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</si>
  <si>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</si>
  <si>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</si>
  <si>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</si>
  <si>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</si>
  <si>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</si>
  <si>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</si>
  <si>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</si>
  <si>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</si>
  <si>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</si>
  <si>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</si>
  <si>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</si>
  <si>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</si>
  <si>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</si>
  <si>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</si>
  <si>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</si>
  <si>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</si>
  <si>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</si>
  <si>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</si>
  <si>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</si>
  <si>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</si>
  <si>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</si>
  <si>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</si>
  <si>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</si>
  <si>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</si>
  <si>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</si>
  <si>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</si>
  <si>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</si>
  <si>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</si>
  <si>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</si>
  <si>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</si>
  <si>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</si>
  <si>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</si>
  <si>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</si>
  <si>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</si>
  <si>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</si>
  <si>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</si>
  <si>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</si>
  <si>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</si>
  <si>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</si>
  <si>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</si>
  <si>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</si>
  <si>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</si>
  <si>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</si>
  <si>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</si>
  <si>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</si>
  <si>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</si>
  <si>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</si>
  <si>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</si>
  <si>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</si>
  <si>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</si>
  <si>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</si>
  <si>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</si>
  <si>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</si>
  <si>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</si>
  <si>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</si>
  <si>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</si>
  <si>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</si>
  <si>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</si>
  <si>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</si>
  <si>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</si>
  <si>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</si>
  <si>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</si>
  <si>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</si>
  <si>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</si>
  <si>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</si>
  <si>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</si>
  <si>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</si>
  <si>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</si>
  <si>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</si>
  <si>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</si>
  <si>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</si>
  <si>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</si>
  <si>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</si>
  <si>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</si>
  <si>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</si>
  <si>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</si>
  <si>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</si>
  <si>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</si>
  <si>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</si>
  <si>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</si>
  <si>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</si>
  <si>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</si>
  <si>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</si>
  <si>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</si>
  <si>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</si>
  <si>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</si>
  <si>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</si>
  <si>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</si>
  <si>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</si>
  <si>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</si>
  <si>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</si>
  <si>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</si>
  <si>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</si>
  <si>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</si>
  <si>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</si>
  <si>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</si>
  <si>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</si>
  <si>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</si>
  <si>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</si>
  <si>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</si>
  <si>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</si>
  <si>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</si>
  <si>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</si>
  <si>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</si>
  <si>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</si>
  <si>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</si>
  <si>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</si>
  <si>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</si>
  <si>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</si>
  <si>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</si>
  <si>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</si>
  <si>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</si>
  <si>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</si>
  <si>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</si>
  <si>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</si>
  <si>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</si>
  <si>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</si>
  <si>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</si>
  <si>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</si>
  <si>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</si>
  <si>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</si>
  <si>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</si>
  <si>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</si>
  <si>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</si>
  <si>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</si>
  <si>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</si>
  <si>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</si>
  <si>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</si>
  <si>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</si>
  <si>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</si>
  <si>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</si>
  <si>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</si>
  <si>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</si>
  <si>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</si>
  <si>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</si>
  <si>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</si>
  <si>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</si>
  <si>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</si>
  <si>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</si>
  <si>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</si>
  <si>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</si>
  <si>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</si>
  <si>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</si>
  <si>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</si>
  <si>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</si>
  <si>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</si>
  <si>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</si>
  <si>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</si>
  <si>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</si>
  <si>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</si>
  <si>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</si>
  <si>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</si>
  <si>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</si>
  <si>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</si>
  <si>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</si>
  <si>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</si>
  <si>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</si>
  <si>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</si>
  <si>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</si>
  <si>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</si>
  <si>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</si>
  <si>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</si>
  <si>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</si>
  <si>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</si>
  <si>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</si>
  <si>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</si>
  <si>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</si>
  <si>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</si>
  <si>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</si>
  <si>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</si>
  <si>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</si>
  <si>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</si>
  <si>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</si>
  <si>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</si>
  <si>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</si>
  <si>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</si>
  <si>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</si>
  <si>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</si>
  <si>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</si>
  <si>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</si>
  <si>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</si>
  <si>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</si>
  <si>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</si>
  <si>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</si>
  <si>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</si>
  <si>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</si>
  <si>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</si>
  <si>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</si>
  <si>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</si>
  <si>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</si>
  <si>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</si>
  <si>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</si>
  <si>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</si>
  <si>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</si>
  <si>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</si>
  <si>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</si>
  <si>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</si>
  <si>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</si>
  <si>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</si>
  <si>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</si>
  <si>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</si>
  <si>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</si>
  <si>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</si>
  <si>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</si>
  <si>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</si>
  <si>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</si>
  <si>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</si>
  <si>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</si>
  <si>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</si>
  <si>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</si>
  <si>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</si>
  <si>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</si>
  <si>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</si>
  <si>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</si>
  <si>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</si>
  <si>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</si>
  <si>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</si>
  <si>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</si>
  <si>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</si>
  <si>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</si>
  <si>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</si>
  <si>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</si>
  <si>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</si>
  <si>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</si>
  <si>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</si>
  <si>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</si>
  <si>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</si>
  <si>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</si>
  <si>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</si>
  <si>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</si>
  <si>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</si>
  <si>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</si>
  <si>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</si>
  <si>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</si>
  <si>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</si>
  <si>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</si>
  <si>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</si>
  <si>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</si>
  <si>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</si>
  <si>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</si>
  <si>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</si>
  <si>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</si>
  <si>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</si>
  <si>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</si>
  <si>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</si>
  <si>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</si>
  <si>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</si>
  <si>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</si>
  <si>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</si>
  <si>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</si>
  <si>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</si>
  <si>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</si>
  <si>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</si>
  <si>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</si>
  <si>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</si>
  <si>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</si>
  <si>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</si>
  <si>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</si>
  <si>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</si>
  <si>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</si>
  <si>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</si>
  <si>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</si>
  <si>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</si>
  <si>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</si>
  <si>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</si>
  <si>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</si>
  <si>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</si>
  <si>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</si>
  <si>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</si>
  <si>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</si>
  <si>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</si>
  <si>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</si>
  <si>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</si>
  <si>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</si>
  <si>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</si>
  <si>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</si>
  <si>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</si>
  <si>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</si>
  <si>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</si>
  <si>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</si>
  <si>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</si>
  <si>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</si>
  <si>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</si>
  <si>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</si>
  <si>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</si>
  <si>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</si>
  <si>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</si>
  <si>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</si>
  <si>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</si>
  <si>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</si>
  <si>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</si>
  <si>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</si>
  <si>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</si>
  <si>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</si>
  <si>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</si>
  <si>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</si>
  <si>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</si>
  <si>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</si>
  <si>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</si>
  <si>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</si>
  <si>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</si>
  <si>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</si>
  <si>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</si>
  <si>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</si>
  <si>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</si>
  <si>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</si>
  <si>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</si>
  <si>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</si>
  <si>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</si>
  <si>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</si>
  <si>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</si>
  <si>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</si>
  <si>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</si>
  <si>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</si>
  <si>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</si>
  <si>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</si>
  <si>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</si>
  <si>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</si>
  <si>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</si>
  <si>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</si>
  <si>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</si>
  <si>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</si>
  <si>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</si>
  <si>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</si>
  <si>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</si>
  <si>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</si>
  <si>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</si>
  <si>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</si>
  <si>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</si>
  <si>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</si>
  <si>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</si>
  <si>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</si>
  <si>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</si>
  <si>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</si>
  <si>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</si>
  <si>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</si>
  <si>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</si>
  <si>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</si>
  <si>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</si>
  <si>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</si>
  <si>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</si>
  <si>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</si>
  <si>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</si>
  <si>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</si>
  <si>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</si>
  <si>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</si>
  <si>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</si>
  <si>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</si>
  <si>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</si>
  <si>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</si>
  <si>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</si>
  <si>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</si>
  <si>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</si>
  <si>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</si>
  <si>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</si>
  <si>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</si>
  <si>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</si>
  <si>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</si>
  <si>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</si>
  <si>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</si>
  <si>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</si>
  <si>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</si>
  <si>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</si>
  <si>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</si>
  <si>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</si>
  <si>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</si>
  <si>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</si>
  <si>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</si>
  <si>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</si>
  <si>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</si>
  <si>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</si>
  <si>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</si>
  <si>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</si>
  <si>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</si>
  <si>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</si>
  <si>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</si>
  <si>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</si>
  <si>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</si>
  <si>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</si>
  <si>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</si>
  <si>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</si>
  <si>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</si>
  <si>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</si>
  <si>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</si>
  <si>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</si>
  <si>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</si>
  <si>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</si>
  <si>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</si>
  <si>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</si>
  <si>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</si>
  <si>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</si>
  <si>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</si>
  <si>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</si>
  <si>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</si>
  <si>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</si>
  <si>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</si>
  <si>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</si>
  <si>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</si>
  <si>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</si>
  <si>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</si>
  <si>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</si>
  <si>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</si>
  <si>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</si>
  <si>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</si>
  <si>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</si>
  <si>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</si>
  <si>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</si>
  <si>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</si>
  <si>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</si>
  <si>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</si>
  <si>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</si>
  <si>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</si>
  <si>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</si>
  <si>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</si>
  <si>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</si>
  <si>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</si>
  <si>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</si>
  <si>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</si>
  <si>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</si>
  <si>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</si>
  <si>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</si>
  <si>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</si>
  <si>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</si>
  <si>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</si>
  <si>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</si>
  <si>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</si>
  <si>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</si>
  <si>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</si>
  <si>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</si>
  <si>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</si>
  <si>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</si>
  <si>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</si>
  <si>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</si>
  <si>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</si>
  <si>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</si>
  <si>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</si>
  <si>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</si>
  <si>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</si>
  <si>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</si>
  <si>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</si>
  <si>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</si>
  <si>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</si>
  <si>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</si>
  <si>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</si>
  <si>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</si>
  <si>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</si>
  <si>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</si>
  <si>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</si>
  <si>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</si>
  <si>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</si>
  <si>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</si>
  <si>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</si>
  <si>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</si>
  <si>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</si>
  <si>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</si>
  <si>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</si>
  <si>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</si>
  <si>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</si>
  <si>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</si>
  <si>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</si>
  <si>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</si>
  <si>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</si>
  <si>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</si>
  <si>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</si>
  <si>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</si>
  <si>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</si>
  <si>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</si>
  <si>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</si>
  <si>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</si>
  <si>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</si>
  <si>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</si>
  <si>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</si>
  <si>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</si>
  <si>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</si>
  <si>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</si>
  <si>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</si>
  <si>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</si>
  <si>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</si>
  <si>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</si>
  <si>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</si>
  <si>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</si>
  <si>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</si>
  <si>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</si>
  <si>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</si>
  <si>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</si>
  <si>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</si>
  <si>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</si>
  <si>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</si>
  <si>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</si>
  <si>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</si>
  <si>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</si>
  <si>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</si>
  <si>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</si>
  <si>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</si>
  <si>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</si>
  <si>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</si>
  <si>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</si>
  <si>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</si>
  <si>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</si>
  <si>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</si>
  <si>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</si>
  <si>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</si>
  <si>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</si>
  <si>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</si>
  <si>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</si>
  <si>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</si>
  <si>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</si>
  <si>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</si>
  <si>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</si>
  <si>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</si>
  <si>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</si>
  <si>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</si>
  <si>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</si>
  <si>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</si>
  <si>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</si>
  <si>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</si>
  <si>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</si>
  <si>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</si>
  <si>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</si>
  <si>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</si>
  <si>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</si>
  <si>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</si>
  <si>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</si>
  <si>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</si>
  <si>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</si>
  <si>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</si>
  <si>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</si>
  <si>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</si>
  <si>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</si>
  <si>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</si>
  <si>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</si>
  <si>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</si>
  <si>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</si>
  <si>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</si>
  <si>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</si>
  <si>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</si>
  <si>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</si>
  <si>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</si>
  <si>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</si>
  <si>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</si>
  <si>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</si>
  <si>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</si>
  <si>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</si>
  <si>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</si>
  <si>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</si>
  <si>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</si>
  <si>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</si>
  <si>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</si>
  <si>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</si>
  <si>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</si>
  <si>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</si>
  <si>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</si>
  <si>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</si>
  <si>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</si>
  <si>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</si>
  <si>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</si>
  <si>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</si>
  <si>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</si>
  <si>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</si>
  <si>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</si>
  <si>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</si>
  <si>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</si>
  <si>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</si>
  <si>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</si>
  <si>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</si>
  <si>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</si>
  <si>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</si>
  <si>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</si>
  <si>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</si>
  <si>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</si>
  <si>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</si>
  <si>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</si>
  <si>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</si>
  <si>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</si>
  <si>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</si>
  <si>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</si>
  <si>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</si>
  <si>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</si>
  <si>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</si>
  <si>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</si>
  <si>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</si>
  <si>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</si>
  <si>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</si>
  <si>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</si>
  <si>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</si>
  <si>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</si>
  <si>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</si>
  <si>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</si>
  <si>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</si>
  <si>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</si>
  <si>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</si>
  <si>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</si>
  <si>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</si>
  <si>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</si>
  <si>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</si>
  <si>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</si>
  <si>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</si>
  <si>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</si>
  <si>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</si>
  <si>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</si>
  <si>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</si>
  <si>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</si>
  <si>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</si>
  <si>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</si>
  <si>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</si>
  <si>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</si>
  <si>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</si>
  <si>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</si>
  <si>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</si>
  <si>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</si>
  <si>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</si>
  <si>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</si>
  <si>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</si>
  <si>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</si>
  <si>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</si>
  <si>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</si>
  <si>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</si>
  <si>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</si>
  <si>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</si>
  <si>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</si>
  <si>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</si>
  <si>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</si>
  <si>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</si>
  <si>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</si>
  <si>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</si>
  <si>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</si>
  <si>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</si>
  <si>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</si>
  <si>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</si>
  <si>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</si>
  <si>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</si>
  <si>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</si>
  <si>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</si>
  <si>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</si>
  <si>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</si>
  <si>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</si>
  <si>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</si>
  <si>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</si>
  <si>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</si>
  <si>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</si>
  <si>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</si>
  <si>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</si>
  <si>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</si>
  <si>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</si>
  <si>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</si>
  <si>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</si>
  <si>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</si>
  <si>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</si>
  <si>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</si>
  <si>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</si>
  <si>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</si>
  <si>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</si>
  <si>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</si>
  <si>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</si>
  <si>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</si>
  <si>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</si>
  <si>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</si>
  <si>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</si>
  <si>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</si>
  <si>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</si>
  <si>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</si>
  <si>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</si>
  <si>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</si>
  <si>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</si>
  <si>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</si>
  <si>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</si>
  <si>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</si>
  <si>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</si>
  <si>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</si>
  <si>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</si>
  <si>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</si>
  <si>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</si>
  <si>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</si>
  <si>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</si>
  <si>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</si>
  <si>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</si>
  <si>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</si>
  <si>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</si>
  <si>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</si>
  <si>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</si>
  <si>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</si>
  <si>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</si>
  <si>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</si>
  <si>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</si>
  <si>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</si>
  <si>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</si>
  <si>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</si>
  <si>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</si>
  <si>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</si>
  <si>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</si>
  <si>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</si>
  <si>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</si>
  <si>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</si>
  <si>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</si>
  <si>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</si>
  <si>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</si>
  <si>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</si>
  <si>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</si>
  <si>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</si>
  <si>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</si>
  <si>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</si>
  <si>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</si>
  <si>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</si>
  <si>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</si>
  <si>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</si>
  <si>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</si>
  <si>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</si>
  <si>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</si>
  <si>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</si>
  <si>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</si>
  <si>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</si>
  <si>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</si>
  <si>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</si>
  <si>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</si>
  <si>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</si>
  <si>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</si>
  <si>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</si>
  <si>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</si>
  <si>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</si>
  <si>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</si>
  <si>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</si>
  <si>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</si>
  <si>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</si>
  <si>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</si>
  <si>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</si>
  <si>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</si>
  <si>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</si>
  <si>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</si>
  <si>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</si>
  <si>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</si>
  <si>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</si>
  <si>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</si>
  <si>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</si>
  <si>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</si>
  <si>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</si>
  <si>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</si>
  <si>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</si>
  <si>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</si>
  <si>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</si>
  <si>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</si>
  <si>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</si>
  <si>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</si>
  <si>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</si>
  <si>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</si>
  <si>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</si>
  <si>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</si>
  <si>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</si>
  <si>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</si>
  <si>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</si>
  <si>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</si>
  <si>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</si>
  <si>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</si>
  <si>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</si>
  <si>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</si>
  <si>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</si>
  <si>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</si>
  <si>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</si>
  <si>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</si>
  <si>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</si>
  <si>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</si>
  <si>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</si>
  <si>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</si>
  <si>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</si>
  <si>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</si>
  <si>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</si>
  <si>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</si>
  <si>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</si>
  <si>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</si>
  <si>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</si>
  <si>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</si>
  <si>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</si>
  <si>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</si>
  <si>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</si>
  <si>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</si>
  <si>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</si>
  <si>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</si>
  <si>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</si>
  <si>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</si>
  <si>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</si>
  <si>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</si>
  <si>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</si>
  <si>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</si>
  <si>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</si>
  <si>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</si>
  <si>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</si>
  <si>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</si>
  <si>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</si>
  <si>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</si>
  <si>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</si>
  <si>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</si>
  <si>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</si>
  <si>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</si>
  <si>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</si>
  <si>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</si>
  <si>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</si>
  <si>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</si>
  <si>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</si>
  <si>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</si>
  <si>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</si>
  <si>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</si>
  <si>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</si>
  <si>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</si>
  <si>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</si>
  <si>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</si>
  <si>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</si>
  <si>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</si>
  <si>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</si>
  <si>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</si>
  <si>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</si>
  <si>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</si>
  <si>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</si>
  <si>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</si>
  <si>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</si>
  <si>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</si>
  <si>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</si>
  <si>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</si>
  <si>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</si>
  <si>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</si>
  <si>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</si>
  <si>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</si>
  <si>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</si>
  <si>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</si>
  <si>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</si>
  <si>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</si>
  <si>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</si>
  <si>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</si>
  <si>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</si>
  <si>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</si>
  <si>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</si>
  <si>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</si>
  <si>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</si>
  <si>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</si>
  <si>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</si>
  <si>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</si>
  <si>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</si>
  <si>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</si>
  <si>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</si>
  <si>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</si>
  <si>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</si>
  <si>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</si>
  <si>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</si>
  <si>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</si>
  <si>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</si>
  <si>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</si>
  <si>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</si>
  <si>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</si>
  <si>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</si>
  <si>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</si>
  <si>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</si>
  <si>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</si>
  <si>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</si>
  <si>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</si>
  <si>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</si>
  <si>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</si>
  <si>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</si>
  <si>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</si>
  <si>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</si>
  <si>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</si>
  <si>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</si>
  <si>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</si>
  <si>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</si>
  <si>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</si>
  <si>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</si>
  <si>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</si>
  <si>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</si>
  <si>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</si>
  <si>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</si>
  <si>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</si>
  <si>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</si>
  <si>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</si>
  <si>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</si>
  <si>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</si>
  <si>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</si>
  <si>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</si>
  <si>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</si>
  <si>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</si>
  <si>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</si>
  <si>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</si>
  <si>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</si>
  <si>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</si>
  <si>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</si>
  <si>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</si>
  <si>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</si>
  <si>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</si>
  <si>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</si>
  <si>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</si>
  <si>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</si>
  <si>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</si>
  <si>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</si>
  <si>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</si>
  <si>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</si>
  <si>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</si>
  <si>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</si>
  <si>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</si>
  <si>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</si>
  <si>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</si>
  <si>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</si>
  <si>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</si>
  <si>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</si>
  <si>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</si>
  <si>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</si>
  <si>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</si>
  <si>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</si>
  <si>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</si>
  <si>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</si>
  <si>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</si>
  <si>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</si>
  <si>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</si>
  <si>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</si>
  <si>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</si>
  <si>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</si>
  <si>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</si>
  <si>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</si>
  <si>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</si>
  <si>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</si>
  <si>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</si>
  <si>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</si>
  <si>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</si>
  <si>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</si>
  <si>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</si>
  <si>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</si>
  <si>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</si>
  <si>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</si>
  <si>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</si>
  <si>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</si>
  <si>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</si>
  <si>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</si>
  <si>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</si>
  <si>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</si>
  <si>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</si>
  <si>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</si>
  <si>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</si>
  <si>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</si>
  <si>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</si>
  <si>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</si>
  <si>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</si>
  <si>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</si>
  <si>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</si>
  <si>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</si>
  <si>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</si>
  <si>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</si>
  <si>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</si>
  <si>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</si>
  <si>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</si>
  <si>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</si>
  <si>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</si>
  <si>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</si>
  <si>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</si>
  <si>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</si>
  <si>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</si>
  <si>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</si>
  <si>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</si>
  <si>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</si>
  <si>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</si>
  <si>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</si>
  <si>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</si>
  <si>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</si>
  <si>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</si>
  <si>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</si>
  <si>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</si>
  <si>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</si>
  <si>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</si>
  <si>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</si>
  <si>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</si>
  <si>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</si>
  <si>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</si>
  <si>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</si>
  <si>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</si>
  <si>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</si>
  <si>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</si>
  <si>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</si>
  <si>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</si>
  <si>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</si>
  <si>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</si>
  <si>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</si>
  <si>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</si>
  <si>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</si>
  <si>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</si>
  <si>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</si>
  <si>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</si>
  <si>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</si>
  <si>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</si>
  <si>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</si>
  <si>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</si>
  <si>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</si>
  <si>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</si>
  <si>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</si>
  <si>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</si>
  <si>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</si>
  <si>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</si>
  <si>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</si>
  <si>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</si>
  <si>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</si>
  <si>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</si>
  <si>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</si>
  <si>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</si>
  <si>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</si>
  <si>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</si>
  <si>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</si>
  <si>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</si>
  <si>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</si>
  <si>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</si>
  <si>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</si>
  <si>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</si>
  <si>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</si>
  <si>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</si>
  <si>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</si>
  <si>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</si>
  <si>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</si>
  <si>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</si>
  <si>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</si>
  <si>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</si>
  <si>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</si>
  <si>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</si>
  <si>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</si>
  <si>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</si>
  <si>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</si>
  <si>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</si>
  <si>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</si>
  <si>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</si>
  <si>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</si>
  <si>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</si>
  <si>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</si>
  <si>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</si>
  <si>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</si>
  <si>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</si>
  <si>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</si>
  <si>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</si>
  <si>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</si>
  <si>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</si>
  <si>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</si>
  <si>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</si>
  <si>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</si>
  <si>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</si>
  <si>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</si>
  <si>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</si>
  <si>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</si>
  <si>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</si>
  <si>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</si>
  <si>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</si>
  <si>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</si>
  <si>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</si>
  <si>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</si>
  <si>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</si>
  <si>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</si>
  <si>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</si>
  <si>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</si>
  <si>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</si>
  <si>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</si>
  <si>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</si>
  <si>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</si>
  <si>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</si>
  <si>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</si>
  <si>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</si>
  <si>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</si>
  <si>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</si>
  <si>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</si>
  <si>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</si>
  <si>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</si>
  <si>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</si>
  <si>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</si>
  <si>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</si>
  <si>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</si>
  <si>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</si>
  <si>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</si>
  <si>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</si>
  <si>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</si>
  <si>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</si>
  <si>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</si>
  <si>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</si>
  <si>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</si>
  <si>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</si>
  <si>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</si>
  <si>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</si>
  <si>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</si>
  <si>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</si>
  <si>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</si>
  <si>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</si>
  <si>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</si>
  <si>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</si>
  <si>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</si>
  <si>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</si>
  <si>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</si>
  <si>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</si>
  <si>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</si>
  <si>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</si>
  <si>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</si>
  <si>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</si>
  <si>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</si>
  <si>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</si>
  <si>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</si>
  <si>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</si>
  <si>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</si>
  <si>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</si>
  <si>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</si>
  <si>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</si>
  <si>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</si>
  <si>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</si>
  <si>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</si>
  <si>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</si>
  <si>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</si>
  <si>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</si>
  <si>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</si>
  <si>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</si>
  <si>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</si>
  <si>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</si>
  <si>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</si>
  <si>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</si>
  <si>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</si>
  <si>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</si>
  <si>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</si>
  <si>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</si>
  <si>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</si>
  <si>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</si>
  <si>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</si>
  <si>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</si>
  <si>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</si>
  <si>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</si>
  <si>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</si>
  <si>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</si>
  <si>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</si>
  <si>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</si>
  <si>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</si>
  <si>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</si>
  <si>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</si>
  <si>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</si>
  <si>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</si>
  <si>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</si>
  <si>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</si>
  <si>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</si>
  <si>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</si>
  <si>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</si>
  <si>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</si>
  <si>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</si>
  <si>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</si>
  <si>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</si>
  <si>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</si>
  <si>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</si>
  <si>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</si>
  <si>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</si>
  <si>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</si>
  <si>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</si>
  <si>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</si>
  <si>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</si>
  <si>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</si>
  <si>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</si>
  <si>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</si>
  <si>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</si>
  <si>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</si>
  <si>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</si>
  <si>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</si>
  <si>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</si>
  <si>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</si>
  <si>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</si>
  <si>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</si>
  <si>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</si>
  <si>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</si>
  <si>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</si>
  <si>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</si>
  <si>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</si>
  <si>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</si>
  <si>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</si>
  <si>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</si>
  <si>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</si>
  <si>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</si>
  <si>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</si>
  <si>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</si>
  <si>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</si>
  <si>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</si>
  <si>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</si>
  <si>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</si>
  <si>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</si>
  <si>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</si>
  <si>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</si>
  <si>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</si>
  <si>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</si>
  <si>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</si>
  <si>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</si>
  <si>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</si>
  <si>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</si>
  <si>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</si>
  <si>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</si>
  <si>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</si>
  <si>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</si>
  <si>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</si>
  <si>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</si>
  <si>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</si>
  <si>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</si>
  <si>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</si>
  <si>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</si>
  <si>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</si>
  <si>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</si>
  <si>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</si>
  <si>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</si>
  <si>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</si>
  <si>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</si>
  <si>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</si>
  <si>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</si>
  <si>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</si>
  <si>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</si>
  <si>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</si>
  <si>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</si>
  <si>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</si>
  <si>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</si>
  <si>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</si>
  <si>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</si>
  <si>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</si>
  <si>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</si>
  <si>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</si>
  <si>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</si>
  <si>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</si>
  <si>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</si>
  <si>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</si>
  <si>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</si>
  <si>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</si>
  <si>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</si>
  <si>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</si>
  <si>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</si>
  <si>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</si>
  <si>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</si>
  <si>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</si>
  <si>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</si>
  <si>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</si>
  <si>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</si>
  <si>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</si>
  <si>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</si>
  <si>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</si>
  <si>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</si>
  <si>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</si>
  <si>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</si>
  <si>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</si>
  <si>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</si>
  <si>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</si>
  <si>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</si>
  <si>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</si>
  <si>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</si>
  <si>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</si>
  <si>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</si>
  <si>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</si>
  <si>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</si>
  <si>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</si>
  <si>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</si>
  <si>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</si>
  <si>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</si>
  <si>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</si>
  <si>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</si>
  <si>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</si>
  <si>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</si>
  <si>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</si>
  <si>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</si>
  <si>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</si>
  <si>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</si>
  <si>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</si>
  <si>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</si>
  <si>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</si>
  <si>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</si>
  <si>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</si>
  <si>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</si>
  <si>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</si>
  <si>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</si>
  <si>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</si>
  <si>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</si>
  <si>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</si>
  <si>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</si>
  <si>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</si>
  <si>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</si>
  <si>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</si>
  <si>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</si>
  <si>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</si>
  <si>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</si>
  <si>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</si>
  <si>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</si>
  <si>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</si>
  <si>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</si>
  <si>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</si>
  <si>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</si>
  <si>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</si>
  <si>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</si>
  <si>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</si>
  <si>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</si>
  <si>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</si>
  <si>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</si>
  <si>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</si>
  <si>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</si>
  <si>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</si>
  <si>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</si>
  <si>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</si>
  <si>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</si>
  <si>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</si>
  <si>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</si>
  <si>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</si>
  <si>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</si>
  <si>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</si>
  <si>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</si>
  <si>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</si>
  <si>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</si>
  <si>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</si>
  <si>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</si>
  <si>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</si>
  <si>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</si>
  <si>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</si>
  <si>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</si>
  <si>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</si>
  <si>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</si>
  <si>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</si>
  <si>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</si>
  <si>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</si>
  <si>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</si>
  <si>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</si>
  <si>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</si>
  <si>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</si>
  <si>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</si>
  <si>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</si>
  <si>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</si>
  <si>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</si>
  <si>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</si>
  <si>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</si>
  <si>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</si>
  <si>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</si>
  <si>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</si>
  <si>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</si>
  <si>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</si>
  <si>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</si>
  <si>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</si>
  <si>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</si>
  <si>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</si>
  <si>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</si>
  <si>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</si>
  <si>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</si>
  <si>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</si>
  <si>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</si>
  <si>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</si>
  <si>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</si>
  <si>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</si>
  <si>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</si>
  <si>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</si>
  <si>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</si>
  <si>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</si>
  <si>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</si>
  <si>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</si>
  <si>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</si>
  <si>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</si>
  <si>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</si>
  <si>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</si>
  <si>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</si>
  <si>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</si>
  <si>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</si>
  <si>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</si>
  <si>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</si>
  <si>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</si>
  <si>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</si>
  <si>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</si>
  <si>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</si>
  <si>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</si>
  <si>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</si>
  <si>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</si>
  <si>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</si>
  <si>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</si>
  <si>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</si>
  <si>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</si>
  <si>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</si>
  <si>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</si>
  <si>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</si>
  <si>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</si>
  <si>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</si>
  <si>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</si>
  <si>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</si>
  <si>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</si>
  <si>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</si>
  <si>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</si>
  <si>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</si>
  <si>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</si>
  <si>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</si>
  <si>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</si>
  <si>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</si>
  <si>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</si>
  <si>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</si>
  <si>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</si>
  <si>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</si>
  <si>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</si>
  <si>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</si>
  <si>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</si>
  <si>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</si>
  <si>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</si>
  <si>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</si>
  <si>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</si>
  <si>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</si>
  <si>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</si>
  <si>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</si>
  <si>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</si>
  <si>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</si>
  <si>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</si>
  <si>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</si>
  <si>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</si>
  <si>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</si>
  <si>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</si>
  <si>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</si>
  <si>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</si>
  <si>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</si>
  <si>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</si>
  <si>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</si>
  <si>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</si>
  <si>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</si>
  <si>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</si>
  <si>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</si>
  <si>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</si>
  <si>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</si>
  <si>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</si>
  <si>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</si>
  <si>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</si>
  <si>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</si>
  <si>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</si>
  <si>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</si>
  <si>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</si>
  <si>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</si>
  <si>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</si>
  <si>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</si>
  <si>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</si>
  <si>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</si>
  <si>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</si>
  <si>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</si>
  <si>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</si>
  <si>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</si>
  <si>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</si>
  <si>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</si>
  <si>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</si>
  <si>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</si>
  <si>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</si>
  <si>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</si>
  <si>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</si>
  <si>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</si>
  <si>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</si>
  <si>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</si>
  <si>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</si>
  <si>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</si>
  <si>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</si>
  <si>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</si>
  <si>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</si>
  <si>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</si>
  <si>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</si>
  <si>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</si>
  <si>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</si>
  <si>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</si>
  <si>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</si>
  <si>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</si>
  <si>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</si>
  <si>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</si>
  <si>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</si>
  <si>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</si>
  <si>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</si>
  <si>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</si>
  <si>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</si>
  <si>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</si>
  <si>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</si>
  <si>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</si>
  <si>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</si>
  <si>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</si>
  <si>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</si>
  <si>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</si>
  <si>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</si>
  <si>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</si>
  <si>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</si>
  <si>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</si>
  <si>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</si>
  <si>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</si>
  <si>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</si>
  <si>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</si>
  <si>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</si>
  <si>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</si>
  <si>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</si>
  <si>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</si>
  <si>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</si>
  <si>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</si>
  <si>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</si>
  <si>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</si>
  <si>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</si>
  <si>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</si>
  <si>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</si>
  <si>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</si>
  <si>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</si>
  <si>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</si>
  <si>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</si>
  <si>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</si>
  <si>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</si>
  <si>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</si>
  <si>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</si>
  <si>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</si>
  <si>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</si>
  <si>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</si>
  <si>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</si>
  <si>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</si>
  <si>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</si>
  <si>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</si>
  <si>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</si>
  <si>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</si>
  <si>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</si>
  <si>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</si>
  <si>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</si>
  <si>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</si>
  <si>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</si>
  <si>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</si>
  <si>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</si>
  <si>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</si>
  <si>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</si>
  <si>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</si>
  <si>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</si>
  <si>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</si>
  <si>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</si>
  <si>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</si>
  <si>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</si>
  <si>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</si>
  <si>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</si>
  <si>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</si>
  <si>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</si>
  <si>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</si>
  <si>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</si>
  <si>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</si>
  <si>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</si>
  <si>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</si>
  <si>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</si>
  <si>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</si>
  <si>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</si>
  <si>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</si>
  <si>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</si>
  <si>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</si>
  <si>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</si>
  <si>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</si>
  <si>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</si>
  <si>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</si>
  <si>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</si>
  <si>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</si>
  <si>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</si>
  <si>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</si>
  <si>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</si>
  <si>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</si>
  <si>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</si>
  <si>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</si>
  <si>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</si>
  <si>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</si>
  <si>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</si>
  <si>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</si>
  <si>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</si>
  <si>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</si>
  <si>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</si>
  <si>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</si>
  <si>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</si>
  <si>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</si>
  <si>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</si>
  <si>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</si>
  <si>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</si>
  <si>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</si>
  <si>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</si>
  <si>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</si>
  <si>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</si>
  <si>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</si>
  <si>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</si>
  <si>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</si>
  <si>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</si>
  <si>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</si>
  <si>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</si>
  <si>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</si>
  <si>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</si>
  <si>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</si>
  <si>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</si>
  <si>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</si>
  <si>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</si>
  <si>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</si>
  <si>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</si>
  <si>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</si>
  <si>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</si>
  <si>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</si>
  <si>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</si>
  <si>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</si>
  <si>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</si>
  <si>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</si>
  <si>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</si>
  <si>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</si>
  <si>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</si>
  <si>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</si>
  <si>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</si>
  <si>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</si>
  <si>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</si>
  <si>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</si>
  <si>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</si>
  <si>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</si>
  <si>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</si>
  <si>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</si>
  <si>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</si>
  <si>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</si>
  <si>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</si>
  <si>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</si>
  <si>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</si>
  <si>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</si>
  <si>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</si>
  <si>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</si>
  <si>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</si>
  <si>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</si>
  <si>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</si>
  <si>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</si>
  <si>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</si>
  <si>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</si>
  <si>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</si>
  <si>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</si>
  <si>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</si>
  <si>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</si>
  <si>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</si>
  <si>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</si>
  <si>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</si>
  <si>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</si>
  <si>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</si>
  <si>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</si>
  <si>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</si>
  <si>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</si>
  <si>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</si>
  <si>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</si>
  <si>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</si>
  <si>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</si>
  <si>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</si>
  <si>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</si>
  <si>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</si>
  <si>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</si>
  <si>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</si>
  <si>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</si>
  <si>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</si>
  <si>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</si>
  <si>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</si>
  <si>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</si>
  <si>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</si>
  <si>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</si>
  <si>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</si>
  <si>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</si>
  <si>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</si>
  <si>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</si>
  <si>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</si>
  <si>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</si>
  <si>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</si>
  <si>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</si>
  <si>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</si>
  <si>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</si>
  <si>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</si>
  <si>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</si>
  <si>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</si>
  <si>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</si>
  <si>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</si>
  <si>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</si>
  <si>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</si>
  <si>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</si>
  <si>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</si>
  <si>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</si>
  <si>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</si>
  <si>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</si>
  <si>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</si>
  <si>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</si>
  <si>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</si>
  <si>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</si>
  <si>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</si>
  <si>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</si>
  <si>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</si>
  <si>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</si>
  <si>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</si>
  <si>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</si>
  <si>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</si>
  <si>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</si>
  <si>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</si>
  <si>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</si>
  <si>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</si>
  <si>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</si>
  <si>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</si>
  <si>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</si>
  <si>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</si>
  <si>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</si>
  <si>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</si>
  <si>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</si>
  <si>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</si>
  <si>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</si>
  <si>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</si>
  <si>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</si>
  <si>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</si>
  <si>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</si>
  <si>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</si>
  <si>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</si>
  <si>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</si>
  <si>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</si>
  <si>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</si>
  <si>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</si>
  <si>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</si>
  <si>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</si>
  <si>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</si>
  <si>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</si>
  <si>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</si>
  <si>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</si>
  <si>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</si>
  <si>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</si>
  <si>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</si>
  <si>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</si>
  <si>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</si>
  <si>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</si>
  <si>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</si>
  <si>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</si>
  <si>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</si>
  <si>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</si>
  <si>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</si>
  <si>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</si>
  <si>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</si>
  <si>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</si>
  <si>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</si>
  <si>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</si>
  <si>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</si>
  <si>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</si>
  <si>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</si>
  <si>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</si>
  <si>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</si>
  <si>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</si>
  <si>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</si>
  <si>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</si>
  <si>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</si>
  <si>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</si>
  <si>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</si>
  <si>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</si>
  <si>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</si>
  <si>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</si>
  <si>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</si>
  <si>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</si>
  <si>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</si>
  <si>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</si>
  <si>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</si>
  <si>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</si>
  <si>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</si>
  <si>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</si>
  <si>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</si>
  <si>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</si>
  <si>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</si>
  <si>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</si>
  <si>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</si>
  <si>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</si>
  <si>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</si>
  <si>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</si>
  <si>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</si>
  <si>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</si>
  <si>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</si>
  <si>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</si>
  <si>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</si>
  <si>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</si>
  <si>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</si>
  <si>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</si>
  <si>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</si>
  <si>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</si>
  <si>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</si>
  <si>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</si>
  <si>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</si>
  <si>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</si>
  <si>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</si>
  <si>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</si>
  <si>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</si>
  <si>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</si>
  <si>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</si>
  <si>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</si>
  <si>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</si>
  <si>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</si>
  <si>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</si>
  <si>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</si>
  <si>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</si>
  <si>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</si>
  <si>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</si>
  <si>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</si>
  <si>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</si>
  <si>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</si>
  <si>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</si>
  <si>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</si>
  <si>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</si>
  <si>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</si>
  <si>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</si>
  <si>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</si>
  <si>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</si>
  <si>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</si>
  <si>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</si>
  <si>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</si>
  <si>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</si>
  <si>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</si>
  <si>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</si>
  <si>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</si>
  <si>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</si>
  <si>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</si>
  <si>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</si>
  <si>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</si>
  <si>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</si>
  <si>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</si>
  <si>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</si>
  <si>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</si>
  <si>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</si>
  <si>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</si>
  <si>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</si>
  <si>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</si>
  <si>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</si>
  <si>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</si>
  <si>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</si>
  <si>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</si>
  <si>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</si>
  <si>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</si>
  <si>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</si>
  <si>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</si>
  <si>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</si>
  <si>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</si>
  <si>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</si>
  <si>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</si>
  <si>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</si>
  <si>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</si>
  <si>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</si>
  <si>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</si>
  <si>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</si>
  <si>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</si>
  <si>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</si>
  <si>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</si>
  <si>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</si>
  <si>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</si>
  <si>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</si>
  <si>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</si>
  <si>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</si>
  <si>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</si>
  <si>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</si>
  <si>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</si>
  <si>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</si>
  <si>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</si>
  <si>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</si>
  <si>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</si>
  <si>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</si>
  <si>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</si>
  <si>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</si>
  <si>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</si>
  <si>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</si>
  <si>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</si>
  <si>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</si>
  <si>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</si>
  <si>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</si>
  <si>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</si>
  <si>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</si>
  <si>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</si>
  <si>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</si>
  <si>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</si>
  <si>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</si>
  <si>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</si>
  <si>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</si>
  <si>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</si>
  <si>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</si>
  <si>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</si>
  <si>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</si>
  <si>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</si>
  <si>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</si>
  <si>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</si>
  <si>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</si>
  <si>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</si>
  <si>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</si>
  <si>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</si>
  <si>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</si>
  <si>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</si>
  <si>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</si>
  <si>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</si>
  <si>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</si>
  <si>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</si>
  <si>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</si>
  <si>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</si>
  <si>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</si>
  <si>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</si>
  <si>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</si>
  <si>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</si>
  <si>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</si>
  <si>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</si>
  <si>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</si>
  <si>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</si>
  <si>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</si>
  <si>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</si>
  <si>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</si>
  <si>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</si>
  <si>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</si>
  <si>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</si>
  <si>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</si>
  <si>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</si>
  <si>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</si>
  <si>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</si>
  <si>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</si>
  <si>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</si>
  <si>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</si>
  <si>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</si>
  <si>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</si>
  <si>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</si>
  <si>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</si>
  <si>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</si>
  <si>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</si>
  <si>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</si>
  <si>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</si>
  <si>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</si>
  <si>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</si>
  <si>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</si>
  <si>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</si>
  <si>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</si>
  <si>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</si>
  <si>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</si>
  <si>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</si>
  <si>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</si>
  <si>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</si>
  <si>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</si>
  <si>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</si>
  <si>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</si>
  <si>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</si>
  <si>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</si>
  <si>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</si>
  <si>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</si>
  <si>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</si>
  <si>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</si>
  <si>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</si>
  <si>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</si>
  <si>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</si>
  <si>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</si>
  <si>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</si>
  <si>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</si>
  <si>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</si>
  <si>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</si>
  <si>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</si>
  <si>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</si>
  <si>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</si>
  <si>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</si>
  <si>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</si>
  <si>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</si>
  <si>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</si>
  <si>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</si>
  <si>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</si>
  <si>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</si>
  <si>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</si>
  <si>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</si>
  <si>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</si>
  <si>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</si>
  <si>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</si>
  <si>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</si>
  <si>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</si>
  <si>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</si>
  <si>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</si>
  <si>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</si>
  <si>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</si>
  <si>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</si>
  <si>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</si>
  <si>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</si>
  <si>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</si>
  <si>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</si>
  <si>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</si>
  <si>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</si>
  <si>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</si>
  <si>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</si>
  <si>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</si>
  <si>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</si>
  <si>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</si>
  <si>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</si>
  <si>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</si>
  <si>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</si>
  <si>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</si>
  <si>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</si>
  <si>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</si>
  <si>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</si>
  <si>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</si>
  <si>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</si>
  <si>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</si>
  <si>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</si>
  <si>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</si>
  <si>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</si>
  <si>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</si>
  <si>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</si>
  <si>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</si>
  <si>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</si>
  <si>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</si>
  <si>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</si>
  <si>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</si>
  <si>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</si>
  <si>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</si>
  <si>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</si>
  <si>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</si>
  <si>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</si>
  <si>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</si>
  <si>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</si>
  <si>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</si>
  <si>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</si>
  <si>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</si>
  <si>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</si>
  <si>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</si>
  <si>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</si>
  <si>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</si>
  <si>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</si>
  <si>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</si>
  <si>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</si>
  <si>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</si>
  <si>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</si>
  <si>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</si>
  <si>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</si>
  <si>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</si>
  <si>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</si>
  <si>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</si>
  <si>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</si>
  <si>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</si>
  <si>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</si>
  <si>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</si>
  <si>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</si>
  <si>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</si>
  <si>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</si>
  <si>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</si>
  <si>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</si>
  <si>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</si>
  <si>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</si>
  <si>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</si>
  <si>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</si>
  <si>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</si>
  <si>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</si>
  <si>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</si>
  <si>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</si>
  <si>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</si>
  <si>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</si>
  <si>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</si>
  <si>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</si>
  <si>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</si>
  <si>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</si>
  <si>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</si>
  <si>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</si>
  <si>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</si>
  <si>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</si>
  <si>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</si>
  <si>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</si>
  <si>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</si>
  <si>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</si>
  <si>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</si>
  <si>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</si>
  <si>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</si>
  <si>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</si>
  <si>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</si>
  <si>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</si>
  <si>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</si>
  <si>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</si>
  <si>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</si>
  <si>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</si>
  <si>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</si>
  <si>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</si>
  <si>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</si>
  <si>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</si>
  <si>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</si>
  <si>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</si>
  <si>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</si>
  <si>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</si>
  <si>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</si>
  <si>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</si>
  <si>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</si>
  <si>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</si>
  <si>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</si>
  <si>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</si>
  <si>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</si>
  <si>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</si>
  <si>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</si>
  <si>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</si>
  <si>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</si>
  <si>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</si>
  <si>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</si>
  <si>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</si>
  <si>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</si>
  <si>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</si>
  <si>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</si>
  <si>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</si>
  <si>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</si>
  <si>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</si>
  <si>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</si>
  <si>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</si>
  <si>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</si>
  <si>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</si>
  <si>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</si>
  <si>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</si>
  <si>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</si>
  <si>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</si>
  <si>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</si>
  <si>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</si>
  <si>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</si>
  <si>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</si>
  <si>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</si>
  <si>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</si>
  <si>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</si>
  <si>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</si>
  <si>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</si>
  <si>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</si>
  <si>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</si>
  <si>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</si>
  <si>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</si>
  <si>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</si>
  <si>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</si>
  <si>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</si>
  <si>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</si>
  <si>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</si>
  <si>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</si>
  <si>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</si>
  <si>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</si>
  <si>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</si>
  <si>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</si>
  <si>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</si>
  <si>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</si>
  <si>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</si>
  <si>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</si>
  <si>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</si>
  <si>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</si>
  <si>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</si>
  <si>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</si>
  <si>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</si>
  <si>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</si>
  <si>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</si>
  <si>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</si>
  <si>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</si>
  <si>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</si>
  <si>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</si>
  <si>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</si>
  <si>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</si>
  <si>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</si>
  <si>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</si>
  <si>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</si>
  <si>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</si>
  <si>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</si>
  <si>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</si>
  <si>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</si>
  <si>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</si>
  <si>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</si>
  <si>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</si>
  <si>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</si>
  <si>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</si>
  <si>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</si>
  <si>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</si>
  <si>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</si>
  <si>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</si>
  <si>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</si>
  <si>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</si>
  <si>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</si>
  <si>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</si>
  <si>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</si>
  <si>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</si>
  <si>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</si>
  <si>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</si>
  <si>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</si>
  <si>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</si>
  <si>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</si>
  <si>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</si>
  <si>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</si>
  <si>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</si>
  <si>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</si>
  <si>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</si>
  <si>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</si>
  <si>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</si>
  <si>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</si>
  <si>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</si>
  <si>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</si>
  <si>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</si>
  <si>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</si>
  <si>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</si>
  <si>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</si>
  <si>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</si>
  <si>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</si>
  <si>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</si>
  <si>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</si>
  <si>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</si>
  <si>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</si>
  <si>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</si>
  <si>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</si>
  <si>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</si>
  <si>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</si>
  <si>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</si>
  <si>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</si>
  <si>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</si>
  <si>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</si>
  <si>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</si>
  <si>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</si>
  <si>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</si>
  <si>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</si>
  <si>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</si>
  <si>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</si>
  <si>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</si>
  <si>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</si>
  <si>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</si>
  <si>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</si>
  <si>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</si>
  <si>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</si>
  <si>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</si>
  <si>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</si>
  <si>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</si>
  <si>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</si>
  <si>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</si>
  <si>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</si>
  <si>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</si>
  <si>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</si>
  <si>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</si>
  <si>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</si>
  <si>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</si>
  <si>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</si>
  <si>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</si>
  <si>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</si>
  <si>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</si>
  <si>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</si>
  <si>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</si>
  <si>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</si>
  <si>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</si>
  <si>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</si>
  <si>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</si>
  <si>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</si>
  <si>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</si>
  <si>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</si>
  <si>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</si>
  <si>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</si>
  <si>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</si>
  <si>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</si>
  <si>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</si>
  <si>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</si>
  <si>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</si>
  <si>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</si>
  <si>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</si>
  <si>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</si>
  <si>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</si>
  <si>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</si>
  <si>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</si>
  <si>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</si>
  <si>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</si>
  <si>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</si>
  <si>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</si>
  <si>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</si>
  <si>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</si>
  <si>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</si>
  <si>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</si>
  <si>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</si>
  <si>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</si>
  <si>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</si>
  <si>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</si>
  <si>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</si>
  <si>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</si>
  <si>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</si>
  <si>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</si>
  <si>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</si>
  <si>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</si>
  <si>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</si>
  <si>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</si>
  <si>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</si>
  <si>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</si>
  <si>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</si>
  <si>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</si>
  <si>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</si>
  <si>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</si>
  <si>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</si>
  <si>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</si>
  <si>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</si>
  <si>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</si>
  <si>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</si>
  <si>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</si>
  <si>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</si>
  <si>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</si>
  <si>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</si>
  <si>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</si>
  <si>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</si>
  <si>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</si>
  <si>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</si>
  <si>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</si>
  <si>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</si>
  <si>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</si>
  <si>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</si>
  <si>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</si>
  <si>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</si>
  <si>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</si>
  <si>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</si>
  <si>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</si>
  <si>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</si>
  <si>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</si>
  <si>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</si>
  <si>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</si>
  <si>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</si>
  <si>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</si>
  <si>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</si>
  <si>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</si>
  <si>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</si>
  <si>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</si>
  <si>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</si>
  <si>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</si>
  <si>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</si>
  <si>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</si>
  <si>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</si>
  <si>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</si>
  <si>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</si>
  <si>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</si>
  <si>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</si>
  <si>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</si>
  <si>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</si>
  <si>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</si>
  <si>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</si>
  <si>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</si>
  <si>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</si>
  <si>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</si>
  <si>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</si>
  <si>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</si>
  <si>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</si>
  <si>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</si>
  <si>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</si>
  <si>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</si>
  <si>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</si>
  <si>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</si>
  <si>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</si>
  <si>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</si>
  <si>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</si>
  <si>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</si>
  <si>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</si>
  <si>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</si>
  <si>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</si>
  <si>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</si>
  <si>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</si>
  <si>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</si>
  <si>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</si>
  <si>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</si>
  <si>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</si>
  <si>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</si>
  <si>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</si>
  <si>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</si>
  <si>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</si>
  <si>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</si>
  <si>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</si>
  <si>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</si>
  <si>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</si>
  <si>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</si>
  <si>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</si>
  <si>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</si>
  <si>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</si>
  <si>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</si>
  <si>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</si>
  <si>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</si>
  <si>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</si>
  <si>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</si>
  <si>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</si>
  <si>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</si>
  <si>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</si>
  <si>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</si>
  <si>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</si>
  <si>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</si>
  <si>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</si>
  <si>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</si>
  <si>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</si>
  <si>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</si>
  <si>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</si>
  <si>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</si>
  <si>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</si>
  <si>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</si>
  <si>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</si>
  <si>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</si>
  <si>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</si>
  <si>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</si>
  <si>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</si>
  <si>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</si>
  <si>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</si>
  <si>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</si>
  <si>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</si>
  <si>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</si>
  <si>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</si>
  <si>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</si>
  <si>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</si>
  <si>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</si>
  <si>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</si>
  <si>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</si>
  <si>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</si>
  <si>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</si>
  <si>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</si>
  <si>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</si>
  <si>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</si>
  <si>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</si>
  <si>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</si>
  <si>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</si>
  <si>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</si>
  <si>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</si>
  <si>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</si>
  <si>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</si>
  <si>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</si>
  <si>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</si>
  <si>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</si>
  <si>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</si>
  <si>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</si>
  <si>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</si>
  <si>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</si>
  <si>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</si>
  <si>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</si>
  <si>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</si>
  <si>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</si>
  <si>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</si>
  <si>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</si>
  <si>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</si>
  <si>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</si>
  <si>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</si>
  <si>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</si>
  <si>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</si>
  <si>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</si>
  <si>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</si>
  <si>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</si>
  <si>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</si>
  <si>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</si>
  <si>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</si>
  <si>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</si>
  <si>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</si>
  <si>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</si>
  <si>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</si>
  <si>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</si>
  <si>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</si>
  <si>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</si>
  <si>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</si>
  <si>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</si>
  <si>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</si>
  <si>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</si>
  <si>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</si>
  <si>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</si>
  <si>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</si>
  <si>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</si>
  <si>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</si>
  <si>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</si>
  <si>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</si>
  <si>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</si>
  <si>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</si>
  <si>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</si>
  <si>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</si>
  <si>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</si>
  <si>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</si>
  <si>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</si>
  <si>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</si>
  <si>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</si>
  <si>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</si>
  <si>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</si>
  <si>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</si>
  <si>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</si>
  <si>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</si>
  <si>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</si>
  <si>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</si>
  <si>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</si>
  <si>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</si>
  <si>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</si>
  <si>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</si>
  <si>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</si>
  <si>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</si>
  <si>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</si>
  <si>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</si>
  <si>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</si>
  <si>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</si>
  <si>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</si>
  <si>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</si>
  <si>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</si>
  <si>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</si>
  <si>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</si>
  <si>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</si>
  <si>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</si>
  <si>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</si>
  <si>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</si>
  <si>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</si>
  <si>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</si>
  <si>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</si>
  <si>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</si>
  <si>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</si>
  <si>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</si>
  <si>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</si>
  <si>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</si>
  <si>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</si>
  <si>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</si>
  <si>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</si>
  <si>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</si>
  <si>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</si>
  <si>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</si>
  <si>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</si>
  <si>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</si>
  <si>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</si>
  <si>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</si>
  <si>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</si>
  <si>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</si>
  <si>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</si>
  <si>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</si>
  <si>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</si>
  <si>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</si>
  <si>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</si>
  <si>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</si>
  <si>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</si>
  <si>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</si>
  <si>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</si>
  <si>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</si>
  <si>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</si>
  <si>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</si>
  <si>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</si>
  <si>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</si>
  <si>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</si>
  <si>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</si>
  <si>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</si>
  <si>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</si>
  <si>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</si>
  <si>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</si>
  <si>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</si>
  <si>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</si>
  <si>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</si>
  <si>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</si>
  <si>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</si>
  <si>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</si>
  <si>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</si>
  <si>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</si>
  <si>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</si>
  <si>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</si>
  <si>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</si>
  <si>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</si>
  <si>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</si>
  <si>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</si>
  <si>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</si>
  <si>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</si>
  <si>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</si>
  <si>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</si>
  <si>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</si>
  <si>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</si>
  <si>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</si>
  <si>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</si>
  <si>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</si>
  <si>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</si>
  <si>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</si>
  <si>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</si>
  <si>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</si>
  <si>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</si>
  <si>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</si>
  <si>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</si>
  <si>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</si>
  <si>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</si>
  <si>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</si>
  <si>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</si>
  <si>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</si>
  <si>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</si>
  <si>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</si>
  <si>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</si>
  <si>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</si>
  <si>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</si>
  <si>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</si>
  <si>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</si>
  <si>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</si>
  <si>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</si>
  <si>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</si>
  <si>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</si>
  <si>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</si>
  <si>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</si>
  <si>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</si>
  <si>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</si>
  <si>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</si>
  <si>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</si>
  <si>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</si>
  <si>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</si>
  <si>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</si>
  <si>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</si>
  <si>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</si>
  <si>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</si>
  <si>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</si>
  <si>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</si>
  <si>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</si>
  <si>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</si>
  <si>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</si>
  <si>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</si>
  <si>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</si>
  <si>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</si>
  <si>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</si>
  <si>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</si>
  <si>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</si>
  <si>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</si>
  <si>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</si>
  <si>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</si>
  <si>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</si>
  <si>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</si>
  <si>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</si>
  <si>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</si>
  <si>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</si>
  <si>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</si>
  <si>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</si>
  <si>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</si>
  <si>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</si>
  <si>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</si>
  <si>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</si>
  <si>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</si>
  <si>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</si>
  <si>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</si>
  <si>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</si>
  <si>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</si>
  <si>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</si>
  <si>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</si>
  <si>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</si>
  <si>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</si>
  <si>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</si>
  <si>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</si>
  <si>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</si>
  <si>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</si>
  <si>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</si>
  <si>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</si>
  <si>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</si>
  <si>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</si>
  <si>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</si>
  <si>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</si>
  <si>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</si>
  <si>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</si>
  <si>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</si>
  <si>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</si>
  <si>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</si>
  <si>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</si>
  <si>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</si>
  <si>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</si>
  <si>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</si>
  <si>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</si>
  <si>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</si>
  <si>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</si>
  <si>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</si>
  <si>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</si>
  <si>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</si>
  <si>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</si>
  <si>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</si>
  <si>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</si>
  <si>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</si>
  <si>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</si>
  <si>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</si>
  <si>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</si>
  <si>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</si>
  <si>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</si>
  <si>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</si>
  <si>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</si>
  <si>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</si>
  <si>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</si>
  <si>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</si>
  <si>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</si>
  <si>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</si>
  <si>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</si>
  <si>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</si>
  <si>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</si>
  <si>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</si>
  <si>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</si>
  <si>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</si>
  <si>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</si>
  <si>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</si>
  <si>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</si>
  <si>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</si>
  <si>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</si>
  <si>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</si>
  <si>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</si>
  <si>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</si>
  <si>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</si>
  <si>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</si>
  <si>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</si>
  <si>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</si>
  <si>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</si>
  <si>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</si>
  <si>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</si>
  <si>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</si>
  <si>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</si>
  <si>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</si>
  <si>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</si>
  <si>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</si>
  <si>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</si>
  <si>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</si>
  <si>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</si>
  <si>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</si>
  <si>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</si>
  <si>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</si>
  <si>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</si>
  <si>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</si>
  <si>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</si>
  <si>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</si>
  <si>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</si>
  <si>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</si>
  <si>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</si>
  <si>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</si>
  <si>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</si>
  <si>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</si>
  <si>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</si>
  <si>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</si>
  <si>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</si>
  <si>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</si>
  <si>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</si>
  <si>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</si>
  <si>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</si>
  <si>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</si>
  <si>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</si>
  <si>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</si>
  <si>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</si>
  <si>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</si>
  <si>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</si>
  <si>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</si>
  <si>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</si>
  <si>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</si>
  <si>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</si>
  <si>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</si>
  <si>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</si>
  <si>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</si>
  <si>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</si>
  <si>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</si>
  <si>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</si>
  <si>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</si>
  <si>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</si>
  <si>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</si>
  <si>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</si>
  <si>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</si>
  <si>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</si>
  <si>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</si>
  <si>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</si>
  <si>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</si>
  <si>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</si>
  <si>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</si>
  <si>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</si>
  <si>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</si>
  <si>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</si>
  <si>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</si>
  <si>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</si>
  <si>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</si>
  <si>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</si>
  <si>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</si>
  <si>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</si>
  <si>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</si>
  <si>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</si>
  <si>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</si>
  <si>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</si>
  <si>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</si>
  <si>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</si>
  <si>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</si>
  <si>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</si>
  <si>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</si>
  <si>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</si>
  <si>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</si>
  <si>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</si>
  <si>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</si>
  <si>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</si>
  <si>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</si>
  <si>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</si>
  <si>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</si>
  <si>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</si>
  <si>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</si>
  <si>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</si>
  <si>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</si>
  <si>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</si>
  <si>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</si>
  <si>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</si>
  <si>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</si>
  <si>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</si>
  <si>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</si>
  <si>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</si>
  <si>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</si>
  <si>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</si>
  <si>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</si>
  <si>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</si>
  <si>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</si>
  <si>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</si>
  <si>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</si>
  <si>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</si>
  <si>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</si>
  <si>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</si>
  <si>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</si>
  <si>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</si>
  <si>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</si>
  <si>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</si>
  <si>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</si>
  <si>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</si>
  <si>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</si>
  <si>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</si>
  <si>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</si>
  <si>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</si>
  <si>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</si>
  <si>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</si>
  <si>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</si>
  <si>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</si>
  <si>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</si>
  <si>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</si>
  <si>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</si>
  <si>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</si>
  <si>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</si>
  <si>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</si>
  <si>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</si>
  <si>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</si>
  <si>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</si>
  <si>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</si>
  <si>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</si>
  <si>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</si>
  <si>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</si>
  <si>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</si>
  <si>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</si>
  <si>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</si>
  <si>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</si>
  <si>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</si>
  <si>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</si>
  <si>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</si>
  <si>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</si>
  <si>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</si>
  <si>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</si>
  <si>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</si>
  <si>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</si>
  <si>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</si>
  <si>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</si>
  <si>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</si>
  <si>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</si>
  <si>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</si>
  <si>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</si>
  <si>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</si>
  <si>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</si>
  <si>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</si>
  <si>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</si>
  <si>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</si>
  <si>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</si>
  <si>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</si>
  <si>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</si>
  <si>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</si>
  <si>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</si>
  <si>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</si>
  <si>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</si>
  <si>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</si>
  <si>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</si>
  <si>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</si>
  <si>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</si>
  <si>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</si>
  <si>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</si>
  <si>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</si>
  <si>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</si>
  <si>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</si>
  <si>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</si>
  <si>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</si>
  <si>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</si>
  <si>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</si>
  <si>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</si>
  <si>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</si>
  <si>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</si>
  <si>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</si>
  <si>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</si>
  <si>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</si>
  <si>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</si>
  <si>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</si>
  <si>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</si>
  <si>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</si>
  <si>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</si>
  <si>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</si>
  <si>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</si>
  <si>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</si>
  <si>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</si>
  <si>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</si>
  <si>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</si>
  <si>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</si>
  <si>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</si>
  <si>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</si>
  <si>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</si>
  <si>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</si>
  <si>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</si>
  <si>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</si>
  <si>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</si>
  <si>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</si>
  <si>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</si>
  <si>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</si>
  <si>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</si>
  <si>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</si>
  <si>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</si>
  <si>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</si>
  <si>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</si>
  <si>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</si>
  <si>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</si>
  <si>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</si>
  <si>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</si>
  <si>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</si>
  <si>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</si>
  <si>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</si>
  <si>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</si>
  <si>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</si>
  <si>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</si>
  <si>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</si>
  <si>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</si>
  <si>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</si>
  <si>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</si>
  <si>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</si>
  <si>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</si>
  <si>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</si>
  <si>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</si>
  <si>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</si>
  <si>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</si>
  <si>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</si>
  <si>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</si>
  <si>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</si>
  <si>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</si>
  <si>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</si>
  <si>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</si>
  <si>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</si>
  <si>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</si>
  <si>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</si>
  <si>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</si>
  <si>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</si>
  <si>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</si>
  <si>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</si>
  <si>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</si>
  <si>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</si>
  <si>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</si>
  <si>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</si>
  <si>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</si>
  <si>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</si>
  <si>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</si>
  <si>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</si>
  <si>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</si>
  <si>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</si>
  <si>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</si>
  <si>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</si>
  <si>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</si>
  <si>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</si>
  <si>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</si>
  <si>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</si>
  <si>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</si>
  <si>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</si>
  <si>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</si>
  <si>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</si>
  <si>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</si>
  <si>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</si>
  <si>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</si>
  <si>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</si>
  <si>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</si>
  <si>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</si>
  <si>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</si>
  <si>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</si>
  <si>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</si>
  <si>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</si>
  <si>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</si>
  <si>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</si>
  <si>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</si>
  <si>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</si>
  <si>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</si>
  <si>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</si>
  <si>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</si>
  <si>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</si>
  <si>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</si>
  <si>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</si>
  <si>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</si>
  <si>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</si>
  <si>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</si>
  <si>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</si>
  <si>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</si>
  <si>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</si>
  <si>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</si>
  <si>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</si>
  <si>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</si>
  <si>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</si>
  <si>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</si>
  <si>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</si>
  <si>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</si>
  <si>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</si>
  <si>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</si>
  <si>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</si>
  <si>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</si>
  <si>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</si>
  <si>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</si>
  <si>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</si>
  <si>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</si>
  <si>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</si>
  <si>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</si>
  <si>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</si>
  <si>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</si>
  <si>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</si>
  <si>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</si>
  <si>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</si>
  <si>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</si>
  <si>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</si>
  <si>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</si>
  <si>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</si>
  <si>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</si>
  <si>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</si>
  <si>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</si>
  <si>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</si>
  <si>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</si>
  <si>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</si>
  <si>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</si>
  <si>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</si>
  <si>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</si>
  <si>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</si>
  <si>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</si>
  <si>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</si>
  <si>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</si>
  <si>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</si>
  <si>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</si>
  <si>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</si>
  <si>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</si>
  <si>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</si>
  <si>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</si>
  <si>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</si>
  <si>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</si>
  <si>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</si>
  <si>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</si>
  <si>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</si>
  <si>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</si>
  <si>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</si>
  <si>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</si>
  <si>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</si>
  <si>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</si>
  <si>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</si>
  <si>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</si>
  <si>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</si>
  <si>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</si>
  <si>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</si>
  <si>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</si>
  <si>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</si>
  <si>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</si>
  <si>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</si>
  <si>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</si>
  <si>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</si>
  <si>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</si>
  <si>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</si>
  <si>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</si>
  <si>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</si>
  <si>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</si>
  <si>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</si>
  <si>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</si>
  <si>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</si>
  <si>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</si>
  <si>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</si>
  <si>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</si>
  <si>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</si>
  <si>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</si>
  <si>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</si>
  <si>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</si>
  <si>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</si>
  <si>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</si>
  <si>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</si>
  <si>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</si>
  <si>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</si>
  <si>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</si>
  <si>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</si>
  <si>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</si>
  <si>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</si>
  <si>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</si>
  <si>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</si>
  <si>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</si>
  <si>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</si>
  <si>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</si>
  <si>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</si>
  <si>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</si>
  <si>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</si>
  <si>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</si>
  <si>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</si>
  <si>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</si>
  <si>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</si>
  <si>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</si>
  <si>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</si>
  <si>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</si>
  <si>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</si>
  <si>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</si>
  <si>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</si>
  <si>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</si>
  <si>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</si>
  <si>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</si>
  <si>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</si>
  <si>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</si>
  <si>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</si>
  <si>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</si>
  <si>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</si>
  <si>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</si>
  <si>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</si>
  <si>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</si>
  <si>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</si>
  <si>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</si>
  <si>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</si>
  <si>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</si>
  <si>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</si>
  <si>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</si>
  <si>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</si>
  <si>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</si>
  <si>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</si>
  <si>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</si>
  <si>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</si>
  <si>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</si>
  <si>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</si>
  <si>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</si>
  <si>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</si>
  <si>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</si>
  <si>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</si>
  <si>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</si>
  <si>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</si>
  <si>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</si>
  <si>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</si>
  <si>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</si>
  <si>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</si>
  <si>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</si>
  <si>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</si>
  <si>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</si>
  <si>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</si>
  <si>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</si>
  <si>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</si>
  <si>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</si>
  <si>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</si>
  <si>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</si>
  <si>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</si>
  <si>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</si>
  <si>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</si>
  <si>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</si>
  <si>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</si>
  <si>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</si>
  <si>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</si>
  <si>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</si>
  <si>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</si>
  <si>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</si>
  <si>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</si>
  <si>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</si>
  <si>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</si>
  <si>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</si>
  <si>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</si>
  <si>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</si>
  <si>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</si>
  <si>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</si>
  <si>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</si>
  <si>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</si>
  <si>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</si>
  <si>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</si>
  <si>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</si>
  <si>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</si>
  <si>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</si>
  <si>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</si>
  <si>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</si>
  <si>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</si>
  <si>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</si>
  <si>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</si>
  <si>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</si>
  <si>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</si>
  <si>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</si>
  <si>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</si>
  <si>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</si>
  <si>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</si>
  <si>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</si>
  <si>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</si>
  <si>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</si>
  <si>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</si>
  <si>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</si>
  <si>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</si>
  <si>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</si>
  <si>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</si>
  <si>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</si>
  <si>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</si>
  <si>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</si>
  <si>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</si>
  <si>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</si>
  <si>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</si>
  <si>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</si>
  <si>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</si>
  <si>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</si>
  <si>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</si>
  <si>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</si>
  <si>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</si>
  <si>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</si>
  <si>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</si>
  <si>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</si>
  <si>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</si>
  <si>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</si>
  <si>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</si>
  <si>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</si>
  <si>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</si>
  <si>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</si>
  <si>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</si>
  <si>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</si>
  <si>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</si>
  <si>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</si>
  <si>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</si>
  <si>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</si>
  <si>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</si>
  <si>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</si>
  <si>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</si>
  <si>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</si>
  <si>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</si>
  <si>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</si>
  <si>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</si>
  <si>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</si>
  <si>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</si>
  <si>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</si>
  <si>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</si>
  <si>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</si>
  <si>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</si>
  <si>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</si>
  <si>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</si>
  <si>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</si>
  <si>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</si>
  <si>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</si>
  <si>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</si>
  <si>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</si>
  <si>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</si>
  <si>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</si>
  <si>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</si>
  <si>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</si>
  <si>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</si>
  <si>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</si>
  <si>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</si>
  <si>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</si>
  <si>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</si>
  <si>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</si>
  <si>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</si>
  <si>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</si>
  <si>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</si>
  <si>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</si>
  <si>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</si>
  <si>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</si>
  <si>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</si>
  <si>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</si>
  <si>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</si>
  <si>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</si>
  <si>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</si>
  <si>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</si>
  <si>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</si>
  <si>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</si>
  <si>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</si>
  <si>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</si>
  <si>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</si>
  <si>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</si>
  <si>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</si>
  <si>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</si>
  <si>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</si>
  <si>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</si>
  <si>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</si>
  <si>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</si>
  <si>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</si>
  <si>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</si>
  <si>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</si>
  <si>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</si>
  <si>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</si>
  <si>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</si>
  <si>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</si>
  <si>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</si>
  <si>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</si>
  <si>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</si>
  <si>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</si>
  <si>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</si>
  <si>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</si>
  <si>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</si>
  <si>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</si>
  <si>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</si>
  <si>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</si>
  <si>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</si>
  <si>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</si>
  <si>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</si>
  <si>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</si>
  <si>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</si>
  <si>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</si>
  <si>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</si>
  <si>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</si>
  <si>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</si>
  <si>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</si>
  <si>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</si>
  <si>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</si>
  <si>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</si>
  <si>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</si>
  <si>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</si>
  <si>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</si>
  <si>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</si>
  <si>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</si>
  <si>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</si>
  <si>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</si>
  <si>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</si>
  <si>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</si>
  <si>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</si>
  <si>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</si>
  <si>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</si>
  <si>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</si>
  <si>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</si>
  <si>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</si>
  <si>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</si>
  <si>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</si>
  <si>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</si>
  <si>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</si>
  <si>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</si>
  <si>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</si>
  <si>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</si>
  <si>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</si>
  <si>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</si>
  <si>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</si>
  <si>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</si>
  <si>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</si>
  <si>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</si>
  <si>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</si>
  <si>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</si>
  <si>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</si>
  <si>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</si>
  <si>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</si>
  <si>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</si>
  <si>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</si>
  <si>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</si>
  <si>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</si>
  <si>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</si>
  <si>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</si>
  <si>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</si>
  <si>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</si>
  <si>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</si>
  <si>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</si>
  <si>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</si>
  <si>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</si>
  <si>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</si>
  <si>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</si>
  <si>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</si>
  <si>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</si>
  <si>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</si>
  <si>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</si>
  <si>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</si>
  <si>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</si>
  <si>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</si>
  <si>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</si>
  <si>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</si>
  <si>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</si>
  <si>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</si>
  <si>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</si>
  <si>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</si>
  <si>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</si>
  <si>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</si>
  <si>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</si>
  <si>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</si>
  <si>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</si>
  <si>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</si>
  <si>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</si>
  <si>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</si>
  <si>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</si>
  <si>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</si>
  <si>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</si>
  <si>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</si>
  <si>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</si>
  <si>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</si>
  <si>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</si>
  <si>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</si>
  <si>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</si>
  <si>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</si>
  <si>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</si>
  <si>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</si>
  <si>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</si>
  <si>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</si>
  <si>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</si>
  <si>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</si>
  <si>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</si>
  <si>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</si>
  <si>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</si>
  <si>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</si>
  <si>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</si>
  <si>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</si>
  <si>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</si>
  <si>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</si>
  <si>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</si>
  <si>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</si>
  <si>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</si>
  <si>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</si>
  <si>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</si>
  <si>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</si>
  <si>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</si>
  <si>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</si>
  <si>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</si>
  <si>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</si>
  <si>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</si>
  <si>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</si>
  <si>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</si>
  <si>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</si>
  <si>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</si>
  <si>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</si>
  <si>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</si>
  <si>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</si>
  <si>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</si>
  <si>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</si>
  <si>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</si>
  <si>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</si>
  <si>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</si>
  <si>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</si>
  <si>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</si>
  <si>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</si>
  <si>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</si>
  <si>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</si>
  <si>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</si>
  <si>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</si>
  <si>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</si>
  <si>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</si>
  <si>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</si>
  <si>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</si>
  <si>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</si>
  <si>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</si>
  <si>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</si>
  <si>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</si>
  <si>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</si>
  <si>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</si>
  <si>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</si>
  <si>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</si>
  <si>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</si>
  <si>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</si>
  <si>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</si>
  <si>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</si>
  <si>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</si>
  <si>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</si>
  <si>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</si>
  <si>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</si>
  <si>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</si>
  <si>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</si>
  <si>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</si>
  <si>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</si>
  <si>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</si>
  <si>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</si>
  <si>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</si>
  <si>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</si>
  <si>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</si>
  <si>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</si>
  <si>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</si>
  <si>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</si>
  <si>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</si>
  <si>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</si>
  <si>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</si>
  <si>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</si>
  <si>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</si>
  <si>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</si>
  <si>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</si>
  <si>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</si>
  <si>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</si>
  <si>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</si>
  <si>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</si>
  <si>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</si>
  <si>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</si>
  <si>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</si>
  <si>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</si>
  <si>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</si>
  <si>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</si>
  <si>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</si>
  <si>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</si>
  <si>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</si>
  <si>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</si>
  <si>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</si>
  <si>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</si>
  <si>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</si>
  <si>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</si>
  <si>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</si>
  <si>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</si>
  <si>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</si>
  <si>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</si>
  <si>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</si>
  <si>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</si>
  <si>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</si>
  <si>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</si>
  <si>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</si>
  <si>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</si>
  <si>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</si>
  <si>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</si>
  <si>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</si>
  <si>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</si>
  <si>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</si>
  <si>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</si>
  <si>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</si>
  <si>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</si>
  <si>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</si>
  <si>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</si>
  <si>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</si>
  <si>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</si>
  <si>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</si>
  <si>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</si>
  <si>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</si>
  <si>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</si>
  <si>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</si>
  <si>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</si>
  <si>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</si>
  <si>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</si>
  <si>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</si>
  <si>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</si>
  <si>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</si>
  <si>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</si>
  <si>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</si>
  <si>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</si>
  <si>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</si>
  <si>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</si>
  <si>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</si>
  <si>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</si>
  <si>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</si>
  <si>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</si>
  <si>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</si>
  <si>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</si>
  <si>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</si>
  <si>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</si>
  <si>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</si>
  <si>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</si>
  <si>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</si>
  <si>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</si>
  <si>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</si>
  <si>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</si>
  <si>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</si>
  <si>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</si>
  <si>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</si>
  <si>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</si>
  <si>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</si>
  <si>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</si>
  <si>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</si>
  <si>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</si>
  <si>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</si>
  <si>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</si>
  <si>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</si>
  <si>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</si>
  <si>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</si>
  <si>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</si>
  <si>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</si>
  <si>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</si>
  <si>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</si>
  <si>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</si>
  <si>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</si>
  <si>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</si>
  <si>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</si>
  <si>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</si>
  <si>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</si>
  <si>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</si>
  <si>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</si>
  <si>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</si>
  <si>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</si>
  <si>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</si>
  <si>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</si>
  <si>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</si>
  <si>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</si>
  <si>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</si>
  <si>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</si>
  <si>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</si>
  <si>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</si>
  <si>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</si>
  <si>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</si>
  <si>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</si>
  <si>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</si>
  <si>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</si>
  <si>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</si>
  <si>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</si>
  <si>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</si>
  <si>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</si>
  <si>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</si>
  <si>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</si>
  <si>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</si>
  <si>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</si>
  <si>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</si>
  <si>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</si>
  <si>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</si>
  <si>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</si>
  <si>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</si>
  <si>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</si>
  <si>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</si>
  <si>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</si>
  <si>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</si>
  <si>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</si>
  <si>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</si>
  <si>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</si>
  <si>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</si>
  <si>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</si>
  <si>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</si>
  <si>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</si>
  <si>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</si>
  <si>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</si>
  <si>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</si>
  <si>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</si>
  <si>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</si>
  <si>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</si>
  <si>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</si>
  <si>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</si>
  <si>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</si>
  <si>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</si>
  <si>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</si>
  <si>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</si>
  <si>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</si>
  <si>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</si>
  <si>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</si>
  <si>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</si>
  <si>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</si>
  <si>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</si>
  <si>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</si>
  <si>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</si>
  <si>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</si>
  <si>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</si>
  <si>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</si>
  <si>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</si>
  <si>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</si>
  <si>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</si>
  <si>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</si>
  <si>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</si>
  <si>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</si>
  <si>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</si>
  <si>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</si>
  <si>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</si>
  <si>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</si>
  <si>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</si>
  <si>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</si>
  <si>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</si>
  <si>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</si>
  <si>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</si>
  <si>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</si>
  <si>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</si>
  <si>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</si>
  <si>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</si>
  <si>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</si>
  <si>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</si>
  <si>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</si>
  <si>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</si>
  <si>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</si>
  <si>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</si>
  <si>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</si>
  <si>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</si>
  <si>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</si>
  <si>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</si>
  <si>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</si>
  <si>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</si>
  <si>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</si>
  <si>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</si>
  <si>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</si>
  <si>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</si>
  <si>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</si>
  <si>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</si>
  <si>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</si>
  <si>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</si>
  <si>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</si>
  <si>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</si>
  <si>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</si>
  <si>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</si>
  <si>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</si>
  <si>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</si>
  <si>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</si>
  <si>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</si>
  <si>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</si>
  <si>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</si>
  <si>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</si>
  <si>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</si>
  <si>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</si>
  <si>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</si>
  <si>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</si>
  <si>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</si>
  <si>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</si>
  <si>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</si>
  <si>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</si>
  <si>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</si>
  <si>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</si>
  <si>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</si>
  <si>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</si>
  <si>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</si>
  <si>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</si>
  <si>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</si>
  <si>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</si>
  <si>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</si>
  <si>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</si>
  <si>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</si>
  <si>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</si>
  <si>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</si>
  <si>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</si>
  <si>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</si>
  <si>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</si>
  <si>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</si>
  <si>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</si>
  <si>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</si>
  <si>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</si>
  <si>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</si>
  <si>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</si>
  <si>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</si>
  <si>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</si>
  <si>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</si>
  <si>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</si>
  <si>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</si>
  <si>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</si>
  <si>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</si>
  <si>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</si>
  <si>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</si>
  <si>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</si>
  <si>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</si>
  <si>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</si>
  <si>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</si>
  <si>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</si>
  <si>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</si>
  <si>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</si>
  <si>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</si>
  <si>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</si>
  <si>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</si>
  <si>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</si>
  <si>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</si>
  <si>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</si>
  <si>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</si>
  <si>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</si>
  <si>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</si>
  <si>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</si>
  <si>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</si>
  <si>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</si>
  <si>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</si>
  <si>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</si>
  <si>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</si>
  <si>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</si>
  <si>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</si>
  <si>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</si>
  <si>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</si>
  <si>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</si>
  <si>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</si>
  <si>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</si>
  <si>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</si>
  <si>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</si>
  <si>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</si>
  <si>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</si>
  <si>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</si>
  <si>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</si>
  <si>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</si>
  <si>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</si>
  <si>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</si>
  <si>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</si>
  <si>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</si>
  <si>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</si>
  <si>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</si>
  <si>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</si>
  <si>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</si>
  <si>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</si>
  <si>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</si>
  <si>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</si>
  <si>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</si>
  <si>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</si>
  <si>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</si>
  <si>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</si>
  <si>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</si>
  <si>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</si>
  <si>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</si>
  <si>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</si>
  <si>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</si>
  <si>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</si>
  <si>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</si>
  <si>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</si>
  <si>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</si>
  <si>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</si>
  <si>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</si>
  <si>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</si>
  <si>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</si>
  <si>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</si>
  <si>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</si>
  <si>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</si>
  <si>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</si>
  <si>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</si>
  <si>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</si>
  <si>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</si>
  <si>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</si>
  <si>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</si>
  <si>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</si>
  <si>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</si>
  <si>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</si>
  <si>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</si>
  <si>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</si>
  <si>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</si>
  <si>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</si>
  <si>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</si>
  <si>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</si>
  <si>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</si>
  <si>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</si>
  <si>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</si>
  <si>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</si>
  <si>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</si>
  <si>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</si>
  <si>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</si>
  <si>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</si>
  <si>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</si>
  <si>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</si>
  <si>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</si>
  <si>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</si>
  <si>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</si>
  <si>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</si>
  <si>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</si>
  <si>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</si>
  <si>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</si>
  <si>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</si>
  <si>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</si>
  <si>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</si>
  <si>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</si>
  <si>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</si>
  <si>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</si>
  <si>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</si>
  <si>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</si>
  <si>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</si>
  <si>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</si>
  <si>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</si>
  <si>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</si>
  <si>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</si>
  <si>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</si>
  <si>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</si>
  <si>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</si>
  <si>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</si>
  <si>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</si>
  <si>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</si>
  <si>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</si>
  <si>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</si>
  <si>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</si>
  <si>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</si>
  <si>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</si>
  <si>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</si>
  <si>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</si>
  <si>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</si>
  <si>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</si>
  <si>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</si>
  <si>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</si>
  <si>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</si>
  <si>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</si>
  <si>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</si>
  <si>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</si>
  <si>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</si>
  <si>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</si>
  <si>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</si>
  <si>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</si>
  <si>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</si>
  <si>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</si>
  <si>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</si>
  <si>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</si>
  <si>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</si>
  <si>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</si>
  <si>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</si>
  <si>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</si>
  <si>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</si>
  <si>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</si>
  <si>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</si>
  <si>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</si>
  <si>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</si>
  <si>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</si>
  <si>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</si>
  <si>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</si>
  <si>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</si>
  <si>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</si>
  <si>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</si>
  <si>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</si>
  <si>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</si>
  <si>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</si>
  <si>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</si>
  <si>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</si>
  <si>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</si>
  <si>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</si>
  <si>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</si>
  <si>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</si>
  <si>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</si>
  <si>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</si>
  <si>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</si>
  <si>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</si>
  <si>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</si>
  <si>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</si>
  <si>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</si>
  <si>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</si>
  <si>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</si>
  <si>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</si>
  <si>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</si>
  <si>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</si>
  <si>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</si>
  <si>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</si>
  <si>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</si>
  <si>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</si>
  <si>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</si>
  <si>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</si>
  <si>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</si>
  <si>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</si>
  <si>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</si>
  <si>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</si>
  <si>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</si>
  <si>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</si>
  <si>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</si>
  <si>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</si>
  <si>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</si>
  <si>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</si>
  <si>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</si>
  <si>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</si>
  <si>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</si>
  <si>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</si>
  <si>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</si>
  <si>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</si>
  <si>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</si>
  <si>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</si>
  <si>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</si>
  <si>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</si>
  <si>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</si>
  <si>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</si>
  <si>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</si>
  <si>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</si>
  <si>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</si>
  <si>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</si>
  <si>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</si>
  <si>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</si>
  <si>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</si>
  <si>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</si>
  <si>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</si>
  <si>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</si>
  <si>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</si>
  <si>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</si>
  <si>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</si>
  <si>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</si>
  <si>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</si>
  <si>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</si>
  <si>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</si>
  <si>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</si>
  <si>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</si>
  <si>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</si>
  <si>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</si>
  <si>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</si>
  <si>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</si>
  <si>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</si>
  <si>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</si>
  <si>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</si>
  <si>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</si>
  <si>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</si>
  <si>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</si>
  <si>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</si>
  <si>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</si>
  <si>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</si>
  <si>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</si>
  <si>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</si>
  <si>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</si>
  <si>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</si>
  <si>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</si>
  <si>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</si>
  <si>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</si>
  <si>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</si>
  <si>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</si>
  <si>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</si>
  <si>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</si>
  <si>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</si>
  <si>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</si>
  <si>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</si>
  <si>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</si>
  <si>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</si>
  <si>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</si>
  <si>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</si>
  <si>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</si>
  <si>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</si>
  <si>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</si>
  <si>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</si>
  <si>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</si>
  <si>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</si>
  <si>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</si>
  <si>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</si>
  <si>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</si>
  <si>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</si>
  <si>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</si>
  <si>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</si>
  <si>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</si>
  <si>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</si>
  <si>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</si>
  <si>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</si>
  <si>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</si>
  <si>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</si>
  <si>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</si>
  <si>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</si>
  <si>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</si>
  <si>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</si>
  <si>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</si>
  <si>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</si>
  <si>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</si>
  <si>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</si>
  <si>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</si>
  <si>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</si>
  <si>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</si>
  <si>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</si>
  <si>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</si>
  <si>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</si>
  <si>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</si>
  <si>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</si>
  <si>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</si>
  <si>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</si>
  <si>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</si>
  <si>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</si>
  <si>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</si>
  <si>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</si>
  <si>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</si>
  <si>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</si>
  <si>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</si>
  <si>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</si>
  <si>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</si>
  <si>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</si>
  <si>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</si>
  <si>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</si>
  <si>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</si>
  <si>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</si>
  <si>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</si>
  <si>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</si>
  <si>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</si>
  <si>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</si>
  <si>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</si>
  <si>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</si>
  <si>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</si>
  <si>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</si>
  <si>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</si>
  <si>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</si>
  <si>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</si>
  <si>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</si>
  <si>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</si>
  <si>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</si>
  <si>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</si>
  <si>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</si>
  <si>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</si>
  <si>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</si>
  <si>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</si>
  <si>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</si>
  <si>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</si>
  <si>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</si>
  <si>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</si>
  <si>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</si>
  <si>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</si>
  <si>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</si>
  <si>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</si>
  <si>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</si>
  <si>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</si>
  <si>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</si>
  <si>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</si>
  <si>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</si>
  <si>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</si>
  <si>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</si>
  <si>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</si>
  <si>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</si>
  <si>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</si>
  <si>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</si>
  <si>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</si>
  <si>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</si>
  <si>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</si>
  <si>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</si>
  <si>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</si>
  <si>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</si>
  <si>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</si>
  <si>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</si>
  <si>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</si>
  <si>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</si>
  <si>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</si>
  <si>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</si>
  <si>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</si>
  <si>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</si>
  <si>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</si>
  <si>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</si>
  <si>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</si>
  <si>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</si>
  <si>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</si>
  <si>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</si>
  <si>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</si>
  <si>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</si>
  <si>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</si>
  <si>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</si>
  <si>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</si>
  <si>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</si>
  <si>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</si>
  <si>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</si>
  <si>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</si>
  <si>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</si>
  <si>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</si>
  <si>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</si>
  <si>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</si>
  <si>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</si>
  <si>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</si>
  <si>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</si>
  <si>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</si>
  <si>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</si>
  <si>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</si>
  <si>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</si>
  <si>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</si>
  <si>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</si>
  <si>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</si>
  <si>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</si>
  <si>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</si>
  <si>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</si>
  <si>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</si>
  <si>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</si>
  <si>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</si>
  <si>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</si>
  <si>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</si>
  <si>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</si>
  <si>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</si>
  <si>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</si>
  <si>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</si>
  <si>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</si>
  <si>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</si>
  <si>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</si>
  <si>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</si>
  <si>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</si>
  <si>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</si>
  <si>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</si>
  <si>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</si>
  <si>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</si>
  <si>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</si>
  <si>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</si>
  <si>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</si>
  <si>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</si>
  <si>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</si>
  <si>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</si>
  <si>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</si>
  <si>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</si>
  <si>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</si>
  <si>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</si>
  <si>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</si>
  <si>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</si>
  <si>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</si>
  <si>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</si>
  <si>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</si>
  <si>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</si>
  <si>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</si>
  <si>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</si>
  <si>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</si>
  <si>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</si>
  <si>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</si>
  <si>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</si>
  <si>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</si>
  <si>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</si>
  <si>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</si>
  <si>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</si>
  <si>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</si>
  <si>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</si>
  <si>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</si>
  <si>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</si>
  <si>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</si>
  <si>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</si>
  <si>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</si>
  <si>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</si>
  <si>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</si>
  <si>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</si>
  <si>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</si>
  <si>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</si>
  <si>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</si>
  <si>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</si>
  <si>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</si>
  <si>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</si>
  <si>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</si>
  <si>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</si>
  <si>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</si>
  <si>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</si>
  <si>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</si>
  <si>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</si>
  <si>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</si>
  <si>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</si>
  <si>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</si>
  <si>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</si>
  <si>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</si>
  <si>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</si>
  <si>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</si>
  <si>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</si>
  <si>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</si>
  <si>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</si>
  <si>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</si>
  <si>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</si>
  <si>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</si>
  <si>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</si>
  <si>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</si>
  <si>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</si>
  <si>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</si>
  <si>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</si>
  <si>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</si>
  <si>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</si>
  <si>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</si>
  <si>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</si>
  <si>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</si>
  <si>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</si>
  <si>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</si>
  <si>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</si>
  <si>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</si>
  <si>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</si>
  <si>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</si>
  <si>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</si>
  <si>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</si>
  <si>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</si>
  <si>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</si>
  <si>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</si>
  <si>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</si>
  <si>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</si>
  <si>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</si>
  <si>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</si>
  <si>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</si>
  <si>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</si>
  <si>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</si>
  <si>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</si>
  <si>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</si>
  <si>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</si>
  <si>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</si>
  <si>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</si>
  <si>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</si>
  <si>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</si>
  <si>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</si>
  <si>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</si>
  <si>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</si>
  <si>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</si>
  <si>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</si>
  <si>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</si>
  <si>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</si>
  <si>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</si>
  <si>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</si>
  <si>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</si>
  <si>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</si>
  <si>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</si>
  <si>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</si>
  <si>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</si>
  <si>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</si>
  <si>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</si>
  <si>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</si>
  <si>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</si>
  <si>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</si>
  <si>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</si>
  <si>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</si>
  <si>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</si>
  <si>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</si>
  <si>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</si>
  <si>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</si>
  <si>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</si>
  <si>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</si>
  <si>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</si>
  <si>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</si>
  <si>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</si>
  <si>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</si>
  <si>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</si>
  <si>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</si>
  <si>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</si>
  <si>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</si>
  <si>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</si>
  <si>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</si>
  <si>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</si>
  <si>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</si>
  <si>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</si>
  <si>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</si>
  <si>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</si>
  <si>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</si>
  <si>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</si>
  <si>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</si>
  <si>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</si>
  <si>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</si>
  <si>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</si>
  <si>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</si>
  <si>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</si>
  <si>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</si>
  <si>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</si>
  <si>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</si>
  <si>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</si>
  <si>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</si>
  <si>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</si>
  <si>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</si>
  <si>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</si>
  <si>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</si>
  <si>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</si>
  <si>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</si>
  <si>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</si>
  <si>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</si>
  <si>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</si>
  <si>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</si>
  <si>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</si>
  <si>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</si>
  <si>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</si>
  <si>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</si>
  <si>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</si>
  <si>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</si>
  <si>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</si>
  <si>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</si>
  <si>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</si>
  <si>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</si>
  <si>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</si>
  <si>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</si>
  <si>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</si>
  <si>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</si>
  <si>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</si>
  <si>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</si>
  <si>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</si>
  <si>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</si>
  <si>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</si>
  <si>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</si>
  <si>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</si>
  <si>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</si>
  <si>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</si>
  <si>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</si>
  <si>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</si>
  <si>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</si>
  <si>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</si>
  <si>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</si>
  <si>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</si>
  <si>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</si>
  <si>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</si>
  <si>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</si>
  <si>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</si>
  <si>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</si>
  <si>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</si>
  <si>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</si>
  <si>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</si>
  <si>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</si>
  <si>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</si>
  <si>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</si>
  <si>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</si>
  <si>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</si>
  <si>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</si>
  <si>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</si>
  <si>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</si>
  <si>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</si>
  <si>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</si>
  <si>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</si>
  <si>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</si>
  <si>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</si>
  <si>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</si>
  <si>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</si>
  <si>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</si>
  <si>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</si>
  <si>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</si>
  <si>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</si>
  <si>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</si>
  <si>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</si>
  <si>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</si>
  <si>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</si>
  <si>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</si>
  <si>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</si>
  <si>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</si>
  <si>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</si>
  <si>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</si>
  <si>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</si>
  <si>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</si>
  <si>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</si>
  <si>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</si>
  <si>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</si>
  <si>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</si>
  <si>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</si>
  <si>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</si>
  <si>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</si>
  <si>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</si>
  <si>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</si>
  <si>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</si>
  <si>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</si>
  <si>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</si>
  <si>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</si>
  <si>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</si>
  <si>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</si>
  <si>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</si>
  <si>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</si>
  <si>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</si>
  <si>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</si>
  <si>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</si>
  <si>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</si>
  <si>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</si>
  <si>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</si>
  <si>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</si>
  <si>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</si>
  <si>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</si>
  <si>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</si>
  <si>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</si>
  <si>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</si>
  <si>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</si>
  <si>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</si>
  <si>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</si>
  <si>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</si>
  <si>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</si>
  <si>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</si>
  <si>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</si>
  <si>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</si>
  <si>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</si>
  <si>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</si>
  <si>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</si>
  <si>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</si>
  <si>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</si>
  <si>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</si>
  <si>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</si>
  <si>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</si>
  <si>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</si>
  <si>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</si>
  <si>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</si>
  <si>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</si>
  <si>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</si>
  <si>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</si>
  <si>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</si>
  <si>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</si>
  <si>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</si>
  <si>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</si>
  <si>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</si>
  <si>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</si>
  <si>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</si>
  <si>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</si>
  <si>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</si>
  <si>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</si>
  <si>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</si>
  <si>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</si>
  <si>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</si>
  <si>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</si>
  <si>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</si>
  <si>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</si>
  <si>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</si>
  <si>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</si>
  <si>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</si>
  <si>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</si>
  <si>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</si>
  <si>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</si>
  <si>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</si>
  <si>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</si>
  <si>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</si>
  <si>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</si>
  <si>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</si>
  <si>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</si>
  <si>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</si>
  <si>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</si>
  <si>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</si>
  <si>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</si>
  <si>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</si>
  <si>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</si>
  <si>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</si>
  <si>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</si>
  <si>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</si>
  <si>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</si>
  <si>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</si>
  <si>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</si>
  <si>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</si>
  <si>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</si>
  <si>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</si>
  <si>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</si>
  <si>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</si>
  <si>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</si>
  <si>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</si>
  <si>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</si>
  <si>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</si>
  <si>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</si>
  <si>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</si>
  <si>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</si>
  <si>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</si>
  <si>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</si>
  <si>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</si>
  <si>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</si>
  <si>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</si>
  <si>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</si>
  <si>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</si>
  <si>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</si>
  <si>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</si>
  <si>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</si>
  <si>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</si>
  <si>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</si>
  <si>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</si>
  <si>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</si>
  <si>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</si>
  <si>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</si>
  <si>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</si>
  <si>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</si>
  <si>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</si>
  <si>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</si>
  <si>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</si>
  <si>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</si>
  <si>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</si>
  <si>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</si>
  <si>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</si>
  <si>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</si>
  <si>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</si>
  <si>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</si>
  <si>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</si>
  <si>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</si>
  <si>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</si>
  <si>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</si>
  <si>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</si>
  <si>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</si>
  <si>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</si>
  <si>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</si>
  <si>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</si>
  <si>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</si>
  <si>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</si>
  <si>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</si>
  <si>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</si>
  <si>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</si>
  <si>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</si>
  <si>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</si>
  <si>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</si>
  <si>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</si>
  <si>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</si>
  <si>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</si>
  <si>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</si>
  <si>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</si>
  <si>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</si>
  <si>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</si>
  <si>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</si>
  <si>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</si>
  <si>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</si>
  <si>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</si>
  <si>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</si>
  <si>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</si>
  <si>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</si>
  <si>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</si>
  <si>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</si>
  <si>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</si>
  <si>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</si>
  <si>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</si>
  <si>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</si>
  <si>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</si>
  <si>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</si>
  <si>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</si>
  <si>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</si>
  <si>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</si>
  <si>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</si>
  <si>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</si>
  <si>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</si>
  <si>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</si>
  <si>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</si>
  <si>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</si>
  <si>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</si>
  <si>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</si>
  <si>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</si>
  <si>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</si>
  <si>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</si>
  <si>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</si>
  <si>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</si>
  <si>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</si>
  <si>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</si>
  <si>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</si>
  <si>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</si>
  <si>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</si>
  <si>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</si>
  <si>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</si>
  <si>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</si>
  <si>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</si>
  <si>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</si>
  <si>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</si>
  <si>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</si>
  <si>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</si>
  <si>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</si>
  <si>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</si>
  <si>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</si>
  <si>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</si>
  <si>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</si>
  <si>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</si>
  <si>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</si>
  <si>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</si>
  <si>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</si>
  <si>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</si>
  <si>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</si>
  <si>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</si>
  <si>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</si>
  <si>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</si>
  <si>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</si>
  <si>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</si>
  <si>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</si>
  <si>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</si>
  <si>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</si>
  <si>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</si>
  <si>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</si>
  <si>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</si>
  <si>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</si>
  <si>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</si>
  <si>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</si>
  <si>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</si>
  <si>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</si>
  <si>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</si>
  <si>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</si>
  <si>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</si>
  <si>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</si>
  <si>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</si>
  <si>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</si>
  <si>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</si>
  <si>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</si>
  <si>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</si>
  <si>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</si>
  <si>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</si>
  <si>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</si>
  <si>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</si>
  <si>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</si>
  <si>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</si>
  <si>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</si>
  <si>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</si>
  <si>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</si>
  <si>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</si>
  <si>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</si>
  <si>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</si>
  <si>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</si>
  <si>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</si>
  <si>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</si>
  <si>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</si>
  <si>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</si>
  <si>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</si>
  <si>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</si>
  <si>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</si>
  <si>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</si>
  <si>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</si>
  <si>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</si>
  <si>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</si>
  <si>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</si>
  <si>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</si>
  <si>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</si>
  <si>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</si>
  <si>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</si>
  <si>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</si>
  <si>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</si>
  <si>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</si>
  <si>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</si>
  <si>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</si>
  <si>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</si>
  <si>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</si>
  <si>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</si>
  <si>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</si>
  <si>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</si>
  <si>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</si>
  <si>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</si>
  <si>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</si>
  <si>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</si>
  <si>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</si>
  <si>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</si>
  <si>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</si>
  <si>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</si>
  <si>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</si>
  <si>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</si>
  <si>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</si>
  <si>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</si>
  <si>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</si>
  <si>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</si>
  <si>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</si>
  <si>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</si>
  <si>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</si>
  <si>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</si>
  <si>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</si>
  <si>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</si>
  <si>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</si>
  <si>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</si>
  <si>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</si>
  <si>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</si>
  <si>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</si>
  <si>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</si>
  <si>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</si>
  <si>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</si>
  <si>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</si>
  <si>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</si>
  <si>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</si>
  <si>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</si>
  <si>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</si>
  <si>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</si>
  <si>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</si>
  <si>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</si>
  <si>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</si>
  <si>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</si>
  <si>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</si>
  <si>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</si>
  <si>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</si>
  <si>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</si>
  <si>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</si>
  <si>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</si>
  <si>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</si>
  <si>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</si>
  <si>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</si>
  <si>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</si>
  <si>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</si>
  <si>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</si>
  <si>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</si>
  <si>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</si>
  <si>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</si>
  <si>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</si>
  <si>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</si>
  <si>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</si>
  <si>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</si>
  <si>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</si>
  <si>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</si>
  <si>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</si>
  <si>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</si>
  <si>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</si>
  <si>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</si>
  <si>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</si>
  <si>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</si>
  <si>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</si>
  <si>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</si>
  <si>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</si>
  <si>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</si>
  <si>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</si>
  <si>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</si>
  <si>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</si>
  <si>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</si>
  <si>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</si>
  <si>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</si>
  <si>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</si>
  <si>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</si>
  <si>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</si>
  <si>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</si>
  <si>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</si>
  <si>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</si>
  <si>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</si>
  <si>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</si>
  <si>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</si>
  <si>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</si>
  <si>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</si>
  <si>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</si>
  <si>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</si>
  <si>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</si>
  <si>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</si>
  <si>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</si>
  <si>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</si>
  <si>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</si>
  <si>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</si>
  <si>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</si>
  <si>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</si>
  <si>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</si>
  <si>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</si>
  <si>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</si>
  <si>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</si>
  <si>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</si>
  <si>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</si>
  <si>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</si>
  <si>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</si>
  <si>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</si>
  <si>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</si>
  <si>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</si>
  <si>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</si>
  <si>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</si>
  <si>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</si>
  <si>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</si>
  <si>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</si>
  <si>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</si>
  <si>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</si>
  <si>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</si>
  <si>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</si>
  <si>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</si>
  <si>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</si>
  <si>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</si>
  <si>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</si>
  <si>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</si>
  <si>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</si>
  <si>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</si>
  <si>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</si>
  <si>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</si>
  <si>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</si>
  <si>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</si>
  <si>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</si>
  <si>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</si>
  <si>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</si>
  <si>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</si>
  <si>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</si>
  <si>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</si>
  <si>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</si>
  <si>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</si>
  <si>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</si>
  <si>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</si>
  <si>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</si>
  <si>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</si>
  <si>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</si>
  <si>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</si>
  <si>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</si>
  <si>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</si>
  <si>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</si>
  <si>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</si>
  <si>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</si>
  <si>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</si>
  <si>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</si>
  <si>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</si>
  <si>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</si>
  <si>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</si>
  <si>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</si>
  <si>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</si>
  <si>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</si>
  <si>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</si>
  <si>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</si>
  <si>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</si>
  <si>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</si>
  <si>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</si>
  <si>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</si>
  <si>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</si>
  <si>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</si>
  <si>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</si>
  <si>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</si>
  <si>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</si>
  <si>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</si>
  <si>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</si>
  <si>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</si>
  <si>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</si>
  <si>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</si>
  <si>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</si>
  <si>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</si>
  <si>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</si>
  <si>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</si>
  <si>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</si>
  <si>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</si>
  <si>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</si>
  <si>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</si>
  <si>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</si>
  <si>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</si>
  <si>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</si>
  <si>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</si>
  <si>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</si>
  <si>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</si>
  <si>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</si>
  <si>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</si>
  <si>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</si>
  <si>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</si>
  <si>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</si>
  <si>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</si>
  <si>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</si>
  <si>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</si>
  <si>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</si>
  <si>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</si>
  <si>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</si>
  <si>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</si>
  <si>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</si>
  <si>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</si>
  <si>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</si>
  <si>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</si>
  <si>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</si>
  <si>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</si>
  <si>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</si>
  <si>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</si>
  <si>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</si>
  <si>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</si>
  <si>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</si>
  <si>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</si>
  <si>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</si>
  <si>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</si>
  <si>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</si>
  <si>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</si>
  <si>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</si>
  <si>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</si>
  <si>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</si>
  <si>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</si>
  <si>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</si>
  <si>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</si>
  <si>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</si>
  <si>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</si>
  <si>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</si>
  <si>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</si>
  <si>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</si>
  <si>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</si>
  <si>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</si>
  <si>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</si>
  <si>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</si>
  <si>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</si>
  <si>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</si>
  <si>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</si>
  <si>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</si>
  <si>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</si>
  <si>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</si>
  <si>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</si>
  <si>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</si>
  <si>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</si>
  <si>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</si>
  <si>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</si>
  <si>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</si>
  <si>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</si>
  <si>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</si>
  <si>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</si>
  <si>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</si>
  <si>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</si>
  <si>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</si>
  <si>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</si>
  <si>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</si>
  <si>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</si>
  <si>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</si>
  <si>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</si>
  <si>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</si>
  <si>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</si>
  <si>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</si>
  <si>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</si>
  <si>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</si>
  <si>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</si>
  <si>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</si>
  <si>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</si>
  <si>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</si>
  <si>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</si>
  <si>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</si>
  <si>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</si>
  <si>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</si>
  <si>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</si>
  <si>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</si>
  <si>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</si>
  <si>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</si>
  <si>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</si>
  <si>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</si>
  <si>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</si>
  <si>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</si>
  <si>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</si>
  <si>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</si>
  <si>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</si>
  <si>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</si>
  <si>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</si>
  <si>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</si>
  <si>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</si>
  <si>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</si>
  <si>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</si>
  <si>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</si>
  <si>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</si>
  <si>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</si>
  <si>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</si>
  <si>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</si>
  <si>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</si>
  <si>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</si>
  <si>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</si>
  <si>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</si>
  <si>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</si>
  <si>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</si>
  <si>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</si>
  <si>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</si>
  <si>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</si>
  <si>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</si>
  <si>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</si>
  <si>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</si>
  <si>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</si>
  <si>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</si>
  <si>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</si>
  <si>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</si>
  <si>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</si>
  <si>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</si>
  <si>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</si>
  <si>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</si>
  <si>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</si>
  <si>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</si>
  <si>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</si>
  <si>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</si>
  <si>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</si>
  <si>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</si>
  <si>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</si>
  <si>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</si>
  <si>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</si>
  <si>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</si>
  <si>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</si>
  <si>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</si>
  <si>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</si>
  <si>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</si>
  <si>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</si>
  <si>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</si>
  <si>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</si>
  <si>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</si>
  <si>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</si>
  <si>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</si>
  <si>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</si>
  <si>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</si>
  <si>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</si>
  <si>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</si>
  <si>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</si>
  <si>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</si>
  <si>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</si>
  <si>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</si>
  <si>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</si>
  <si>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</si>
  <si>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</si>
  <si>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</si>
  <si>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</si>
  <si>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</si>
  <si>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</si>
  <si>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</si>
  <si>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</si>
  <si>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</si>
  <si>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</si>
  <si>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</si>
  <si>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</si>
  <si>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</si>
  <si>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</si>
  <si>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</si>
  <si>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</si>
  <si>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</si>
  <si>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</si>
  <si>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</si>
  <si>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</si>
  <si>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</si>
  <si>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</si>
  <si>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</si>
  <si>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</si>
  <si>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</si>
  <si>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</si>
  <si>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</si>
  <si>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</si>
  <si>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</si>
  <si>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</si>
  <si>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</si>
  <si>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</si>
  <si>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</si>
  <si>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</si>
  <si>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</si>
  <si>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</si>
  <si>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</si>
  <si>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</si>
  <si>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</si>
  <si>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</si>
  <si>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</si>
  <si>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</si>
  <si>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</si>
  <si>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</si>
  <si>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</si>
  <si>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</si>
  <si>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</si>
  <si>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</si>
  <si>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</si>
  <si>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</si>
  <si>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</si>
  <si>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</si>
  <si>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</si>
  <si>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</si>
  <si>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</si>
  <si>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</si>
  <si>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</si>
  <si>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</si>
  <si>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</si>
  <si>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</si>
  <si>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</si>
  <si>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</si>
  <si>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</si>
  <si>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</si>
  <si>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</si>
  <si>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</si>
  <si>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</si>
  <si>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</si>
  <si>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</si>
  <si>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</si>
  <si>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</si>
  <si>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</si>
  <si>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</si>
  <si>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</si>
  <si>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</si>
  <si>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</si>
  <si>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</si>
  <si>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</si>
  <si>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</si>
  <si>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</si>
  <si>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</si>
  <si>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</si>
  <si>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</si>
  <si>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</si>
  <si>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</si>
  <si>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</si>
  <si>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</si>
  <si>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</si>
  <si>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</si>
  <si>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</si>
  <si>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</si>
  <si>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</si>
  <si>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</si>
  <si>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</si>
  <si>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</si>
  <si>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</si>
  <si>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</si>
  <si>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</si>
  <si>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</si>
  <si>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</si>
  <si>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</si>
  <si>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</si>
  <si>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</si>
  <si>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</si>
  <si>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</si>
  <si>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</si>
  <si>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</si>
  <si>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</si>
  <si>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</si>
  <si>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</si>
  <si>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</si>
  <si>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</si>
  <si>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</si>
  <si>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</si>
  <si>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</si>
  <si>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</si>
  <si>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</si>
  <si>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</si>
  <si>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</si>
  <si>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</si>
  <si>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</si>
  <si>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</si>
  <si>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</si>
  <si>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</si>
  <si>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</si>
  <si>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</si>
  <si>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</si>
  <si>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</si>
  <si>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</si>
  <si>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</si>
  <si>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</si>
  <si>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</si>
  <si>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</si>
  <si>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</si>
  <si>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</si>
  <si>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</si>
  <si>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</si>
  <si>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</si>
  <si>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</si>
  <si>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</si>
  <si>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</si>
  <si>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</si>
  <si>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</si>
  <si>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</si>
  <si>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</si>
  <si>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</si>
  <si>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</si>
  <si>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</si>
  <si>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</si>
  <si>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</si>
  <si>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</si>
  <si>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</si>
  <si>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</si>
  <si>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</si>
  <si>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</si>
  <si>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</si>
  <si>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</si>
  <si>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</si>
  <si>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</si>
  <si>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</si>
  <si>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</si>
  <si>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</si>
  <si>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</si>
  <si>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</si>
  <si>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</si>
  <si>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</si>
  <si>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</si>
  <si>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</si>
  <si>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</si>
  <si>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</si>
  <si>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</si>
  <si>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</si>
  <si>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</si>
  <si>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</si>
  <si>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</si>
  <si>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</si>
  <si>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</si>
  <si>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</si>
  <si>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</si>
  <si>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</si>
  <si>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</si>
  <si>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</si>
  <si>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</si>
  <si>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</si>
  <si>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</si>
  <si>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</si>
  <si>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</si>
  <si>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</si>
  <si>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</si>
  <si>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</si>
  <si>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</si>
  <si>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</si>
  <si>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</si>
  <si>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</si>
  <si>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</si>
  <si>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</si>
  <si>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</si>
  <si>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</si>
  <si>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</si>
  <si>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</si>
  <si>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</si>
  <si>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</si>
  <si>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</si>
  <si>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</si>
  <si>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</si>
  <si>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</si>
  <si>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</si>
  <si>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</si>
  <si>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</si>
  <si>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</si>
  <si>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</si>
  <si>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</si>
  <si>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</si>
  <si>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</si>
  <si>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</si>
  <si>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</si>
  <si>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</si>
  <si>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</si>
  <si>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</si>
  <si>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</si>
  <si>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</si>
  <si>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</si>
  <si>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</si>
  <si>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</si>
  <si>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</si>
  <si>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</si>
  <si>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</si>
  <si>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</si>
  <si>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</si>
  <si>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</si>
  <si>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</si>
  <si>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</si>
  <si>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</si>
  <si>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</si>
  <si>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</si>
  <si>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</si>
  <si>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</si>
  <si>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</si>
  <si>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</si>
  <si>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</si>
  <si>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</si>
  <si>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</si>
  <si>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</si>
  <si>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</si>
  <si>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</si>
  <si>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</si>
  <si>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</si>
  <si>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</si>
  <si>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</si>
  <si>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</si>
  <si>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</si>
  <si>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</si>
  <si>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</si>
  <si>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</si>
  <si>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</si>
  <si>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</si>
  <si>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</si>
  <si>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</si>
  <si>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</si>
  <si>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</si>
  <si>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</si>
  <si>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</si>
  <si>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</si>
  <si>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</si>
  <si>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</si>
  <si>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</si>
  <si>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</si>
  <si>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</si>
  <si>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</si>
  <si>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</si>
  <si>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</si>
  <si>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</si>
  <si>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</si>
  <si>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</si>
  <si>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</si>
  <si>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</si>
  <si>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</si>
  <si>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</si>
  <si>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</si>
  <si>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</si>
  <si>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</si>
  <si>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</si>
  <si>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</si>
  <si>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</si>
  <si>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</si>
  <si>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</si>
  <si>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</si>
  <si>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</si>
  <si>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</si>
  <si>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</si>
  <si>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</si>
  <si>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</si>
  <si>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</si>
  <si>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</si>
  <si>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</si>
  <si>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</si>
  <si>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</si>
  <si>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</si>
  <si>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</si>
  <si>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</si>
  <si>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</si>
  <si>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</si>
  <si>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</si>
  <si>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</si>
  <si>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</si>
  <si>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</si>
  <si>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</si>
  <si>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</si>
  <si>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</si>
  <si>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</si>
  <si>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</si>
  <si>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</si>
  <si>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</si>
  <si>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</si>
  <si>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</si>
  <si>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</si>
  <si>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</si>
  <si>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</si>
  <si>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</si>
  <si>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</si>
  <si>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</si>
  <si>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</si>
  <si>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</si>
  <si>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</si>
  <si>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</si>
  <si>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</si>
  <si>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</si>
  <si>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</si>
  <si>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</si>
  <si>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</si>
  <si>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</si>
  <si>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</si>
  <si>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</si>
  <si>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</si>
  <si>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</si>
  <si>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</si>
  <si>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</si>
  <si>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</si>
  <si>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</si>
  <si>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</si>
  <si>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</si>
  <si>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</si>
  <si>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</si>
  <si>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</si>
  <si>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</si>
  <si>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</si>
  <si>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</si>
  <si>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</si>
  <si>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</si>
  <si>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</si>
  <si>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</si>
  <si>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</si>
  <si>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</si>
  <si>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</si>
  <si>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</si>
  <si>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</si>
  <si>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</si>
  <si>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</si>
  <si>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</si>
  <si>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</si>
  <si>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</si>
  <si>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</si>
  <si>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</si>
  <si>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</si>
  <si>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</si>
  <si>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</si>
  <si>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</si>
  <si>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</si>
  <si>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</si>
  <si>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</si>
  <si>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</si>
  <si>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</si>
  <si>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</si>
  <si>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</si>
  <si>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</si>
  <si>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</si>
  <si>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</si>
  <si>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</si>
  <si>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</si>
  <si>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</si>
  <si>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</si>
  <si>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</si>
  <si>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</si>
  <si>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</si>
  <si>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</si>
  <si>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</si>
  <si>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</si>
  <si>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</si>
  <si>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</si>
  <si>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</si>
  <si>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</si>
  <si>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</si>
  <si>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</si>
  <si>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</si>
  <si>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</si>
  <si>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</si>
  <si>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</si>
  <si>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</si>
  <si>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</si>
  <si>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</si>
  <si>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</si>
  <si>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</si>
  <si>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</si>
  <si>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</si>
  <si>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</si>
  <si>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</si>
  <si>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</si>
  <si>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</si>
  <si>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</si>
  <si>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</si>
  <si>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</si>
  <si>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</si>
  <si>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</si>
  <si>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</si>
  <si>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</si>
  <si>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</si>
  <si>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</si>
  <si>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</si>
  <si>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</si>
  <si>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</si>
  <si>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</si>
  <si>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</si>
  <si>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</si>
  <si>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</si>
  <si>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</si>
  <si>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</si>
  <si>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</si>
  <si>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</si>
  <si>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</si>
  <si>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</si>
  <si>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</si>
  <si>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</si>
  <si>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</si>
  <si>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</si>
  <si>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</si>
  <si>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</si>
  <si>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</si>
  <si>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</si>
  <si>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</si>
  <si>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</si>
  <si>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</si>
  <si>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</si>
  <si>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</si>
  <si>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</si>
  <si>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</si>
  <si>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</si>
  <si>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</si>
  <si>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</si>
  <si>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</si>
  <si>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</si>
  <si>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</si>
  <si>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</si>
  <si>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</si>
  <si>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</si>
  <si>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</si>
  <si>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</si>
  <si>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</si>
  <si>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</si>
  <si>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</si>
  <si>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</si>
  <si>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</si>
  <si>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</si>
  <si>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</si>
  <si>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</si>
  <si>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</si>
  <si>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</si>
  <si>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</si>
  <si>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</si>
  <si>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</si>
  <si>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</si>
  <si>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</si>
  <si>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</si>
  <si>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</si>
  <si>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</si>
  <si>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</si>
  <si>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</si>
  <si>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</si>
  <si>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</si>
  <si>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</si>
  <si>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</si>
  <si>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</si>
  <si>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</si>
  <si>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</si>
  <si>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</si>
  <si>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</si>
  <si>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</si>
  <si>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</si>
  <si>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</si>
  <si>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</si>
  <si>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</si>
  <si>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</si>
  <si>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</si>
  <si>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</si>
  <si>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</si>
  <si>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</si>
  <si>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</si>
  <si>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</si>
  <si>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</si>
  <si>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</si>
  <si>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</si>
  <si>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</si>
  <si>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</si>
  <si>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</si>
  <si>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</si>
  <si>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</si>
  <si>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</si>
  <si>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</si>
  <si>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</si>
  <si>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</si>
  <si>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</si>
  <si>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</si>
  <si>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</si>
  <si>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</si>
  <si>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</si>
  <si>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</si>
  <si>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</si>
  <si>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</si>
  <si>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</si>
  <si>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</si>
  <si>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</si>
  <si>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</si>
  <si>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</si>
  <si>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</si>
  <si>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</si>
  <si>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</si>
  <si>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</si>
  <si>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</si>
  <si>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</si>
  <si>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</si>
  <si>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</si>
  <si>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</si>
  <si>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</si>
  <si>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</si>
  <si>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</si>
  <si>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</si>
  <si>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</si>
  <si>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</si>
  <si>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</si>
  <si>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</si>
  <si>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</si>
  <si>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</si>
  <si>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</si>
  <si>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</si>
  <si>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</si>
  <si>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</si>
  <si>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</si>
  <si>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</si>
  <si>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</si>
  <si>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</si>
  <si>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</si>
  <si>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</si>
  <si>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</si>
  <si>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</si>
  <si>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</si>
  <si>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</si>
  <si>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</si>
  <si>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</si>
  <si>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</si>
  <si>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</si>
  <si>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</si>
  <si>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</si>
  <si>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</si>
  <si>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</si>
  <si>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</si>
  <si>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</si>
  <si>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</si>
  <si>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</si>
  <si>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</si>
  <si>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</si>
  <si>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</si>
  <si>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</si>
  <si>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</si>
  <si>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</si>
  <si>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</si>
  <si>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</si>
  <si>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</si>
  <si>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</si>
  <si>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</si>
  <si>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</si>
  <si>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</si>
  <si>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</si>
  <si>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</si>
  <si>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</si>
  <si>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</si>
  <si>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</si>
  <si>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</si>
  <si>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</si>
  <si>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</si>
  <si>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</si>
  <si>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</si>
  <si>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</si>
  <si>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</si>
  <si>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</si>
  <si>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</si>
  <si>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</si>
  <si>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</si>
  <si>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</si>
  <si>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</si>
  <si>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</si>
  <si>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</si>
  <si>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</si>
  <si>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</si>
  <si>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</si>
  <si>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</si>
  <si>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</si>
  <si>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</si>
  <si>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</si>
  <si>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</si>
  <si>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</si>
  <si>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</si>
  <si>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</si>
  <si>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</si>
  <si>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</si>
  <si>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</si>
  <si>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</si>
  <si>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</si>
  <si>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</si>
  <si>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</si>
  <si>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</si>
  <si>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</si>
  <si>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</si>
  <si>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</si>
  <si>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</si>
  <si>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</si>
  <si>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</si>
  <si>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</si>
  <si>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</si>
  <si>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</si>
  <si>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</si>
  <si>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</si>
  <si>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</si>
  <si>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</si>
  <si>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</si>
  <si>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</si>
  <si>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</si>
  <si>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</si>
  <si>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</si>
  <si>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</si>
  <si>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</si>
  <si>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</si>
  <si>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</si>
  <si>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</si>
  <si>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</si>
  <si>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</si>
  <si>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</si>
  <si>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</si>
  <si>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</si>
  <si>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</si>
  <si>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</si>
  <si>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</si>
  <si>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</si>
  <si>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</si>
  <si>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</si>
  <si>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</si>
  <si>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</si>
  <si>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</si>
  <si>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</si>
  <si>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</si>
  <si>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</si>
  <si>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</si>
  <si>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</si>
  <si>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</si>
  <si>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</si>
  <si>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</si>
  <si>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</si>
  <si>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</si>
  <si>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</si>
  <si>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</si>
  <si>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</si>
  <si>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</si>
  <si>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</si>
  <si>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</si>
  <si>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</si>
  <si>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</si>
  <si>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</si>
  <si>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</si>
  <si>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</si>
  <si>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</si>
  <si>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</si>
  <si>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</si>
  <si>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</si>
  <si>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</si>
  <si>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</si>
  <si>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</si>
  <si>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</si>
  <si>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</si>
  <si>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</si>
  <si>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</si>
  <si>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</si>
  <si>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</si>
  <si>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</si>
  <si>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</si>
  <si>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</si>
  <si>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</si>
  <si>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</si>
  <si>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</si>
  <si>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</si>
  <si>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</si>
  <si>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</si>
  <si>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</si>
  <si>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</si>
  <si>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</si>
  <si>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</si>
  <si>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</si>
  <si>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</si>
  <si>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</si>
  <si>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</si>
  <si>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</si>
  <si>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</si>
  <si>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</si>
  <si>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</si>
  <si>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</si>
  <si>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</si>
  <si>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</si>
  <si>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</si>
  <si>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</si>
  <si>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</si>
  <si>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</si>
  <si>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</si>
  <si>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</si>
  <si>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</si>
  <si>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</si>
  <si>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</si>
  <si>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</si>
  <si>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</si>
  <si>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</si>
  <si>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</si>
  <si>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</si>
  <si>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</si>
  <si>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</si>
  <si>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</si>
  <si>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</si>
  <si>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</si>
  <si>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</si>
  <si>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</si>
  <si>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</si>
  <si>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</si>
  <si>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</si>
  <si>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</si>
  <si>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</si>
  <si>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</si>
  <si>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</si>
  <si>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</si>
  <si>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</si>
  <si>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</si>
  <si>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</si>
  <si>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</si>
  <si>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</si>
  <si>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</si>
  <si>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</si>
  <si>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</si>
  <si>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</si>
  <si>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</si>
  <si>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</si>
  <si>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</si>
  <si>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</si>
  <si>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</si>
  <si>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</si>
  <si>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</si>
  <si>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</si>
  <si>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</si>
  <si>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</si>
  <si>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</si>
  <si>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</si>
  <si>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</si>
  <si>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</si>
  <si>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</si>
  <si>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</si>
  <si>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</si>
  <si>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</si>
  <si>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</si>
  <si>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</si>
  <si>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</si>
  <si>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</si>
  <si>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</si>
  <si>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</si>
  <si>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</si>
  <si>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</si>
  <si>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</si>
  <si>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</si>
  <si>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</si>
  <si>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</si>
  <si>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</si>
  <si>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</si>
  <si>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</si>
  <si>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</si>
  <si>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</si>
  <si>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</si>
  <si>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</si>
  <si>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</si>
  <si>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</si>
  <si>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</si>
  <si>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</si>
  <si>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</si>
  <si>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</si>
  <si>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</si>
  <si>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</si>
  <si>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</si>
  <si>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</si>
  <si>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</si>
  <si>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</si>
  <si>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</si>
  <si>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</si>
  <si>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</si>
  <si>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</si>
  <si>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</si>
  <si>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</si>
  <si>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</si>
  <si>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</si>
  <si>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</si>
  <si>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</si>
  <si>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</si>
  <si>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</si>
  <si>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</si>
  <si>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</si>
  <si>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</si>
  <si>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</si>
  <si>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</si>
  <si>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</si>
  <si>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</si>
  <si>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</si>
  <si>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</si>
  <si>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</si>
  <si>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</si>
  <si>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</si>
  <si>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</si>
  <si>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</si>
  <si>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</si>
  <si>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</si>
  <si>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</si>
  <si>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</si>
  <si>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</si>
  <si>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</si>
  <si>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</si>
  <si>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</si>
  <si>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</si>
  <si>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</si>
  <si>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</si>
  <si>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</si>
  <si>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</si>
  <si>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</si>
  <si>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</si>
  <si>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</si>
  <si>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</si>
  <si>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</si>
  <si>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</si>
  <si>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</si>
  <si>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</si>
  <si>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</si>
  <si>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</si>
  <si>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</si>
  <si>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</si>
  <si>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</si>
  <si>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</si>
  <si>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</si>
  <si>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</si>
  <si>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</si>
  <si>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</si>
  <si>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</si>
  <si>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</si>
  <si>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</si>
  <si>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</si>
  <si>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</si>
  <si>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</si>
  <si>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</si>
  <si>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</si>
  <si>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</si>
  <si>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</si>
  <si>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</si>
  <si>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</si>
  <si>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</si>
  <si>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</si>
  <si>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</si>
  <si>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</si>
  <si>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</si>
  <si>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</si>
  <si>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</si>
  <si>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</si>
  <si>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</si>
  <si>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</si>
  <si>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</si>
  <si>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</si>
  <si>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</si>
  <si>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</si>
  <si>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</si>
  <si>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</si>
  <si>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</si>
  <si>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</si>
  <si>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</si>
  <si>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</si>
  <si>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</si>
  <si>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</si>
  <si>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</si>
  <si>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</si>
  <si>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</si>
  <si>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</si>
  <si>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</si>
  <si>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</si>
  <si>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</si>
  <si>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</si>
  <si>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</si>
  <si>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</si>
  <si>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</si>
  <si>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</si>
  <si>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</si>
  <si>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</si>
  <si>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</si>
  <si>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</si>
  <si>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</si>
  <si>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</si>
  <si>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</si>
  <si>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</si>
  <si>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</si>
  <si>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</si>
  <si>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</si>
  <si>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</si>
  <si>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</si>
  <si>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</si>
  <si>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</si>
  <si>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</si>
  <si>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</si>
  <si>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</si>
  <si>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</si>
  <si>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</si>
  <si>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</si>
  <si>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</si>
  <si>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</si>
  <si>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</si>
  <si>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</si>
  <si>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</si>
  <si>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</si>
  <si>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</si>
  <si>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</si>
  <si>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</si>
  <si>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</si>
  <si>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</si>
  <si>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</si>
  <si>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</si>
  <si>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</si>
  <si>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</si>
  <si>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</si>
  <si>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</si>
  <si>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</si>
  <si>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</si>
  <si>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</si>
  <si>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</si>
  <si>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</si>
  <si>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</si>
  <si>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</si>
  <si>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</si>
  <si>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</si>
  <si>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</si>
  <si>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</si>
  <si>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</si>
  <si>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</si>
  <si>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</si>
  <si>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</si>
  <si>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</si>
  <si>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</si>
  <si>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</si>
  <si>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</si>
  <si>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</si>
  <si>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</si>
  <si>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</si>
  <si>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</si>
  <si>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</si>
  <si>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</si>
  <si>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</si>
  <si>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</si>
  <si>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</si>
  <si>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</si>
  <si>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</si>
  <si>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</si>
  <si>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</si>
  <si>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</si>
  <si>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</si>
  <si>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</si>
  <si>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</si>
  <si>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</si>
  <si>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</si>
  <si>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</si>
  <si>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</si>
  <si>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</si>
  <si>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</si>
  <si>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</si>
  <si>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</si>
  <si>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</si>
  <si>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</si>
  <si>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</si>
  <si>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</si>
  <si>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</si>
  <si>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</si>
  <si>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</si>
  <si>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</si>
  <si>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</si>
  <si>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</si>
  <si>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</si>
  <si>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</si>
  <si>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</si>
  <si>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</si>
  <si>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</si>
  <si>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</si>
  <si>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</si>
  <si>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</si>
  <si>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</si>
  <si>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</si>
  <si>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</si>
  <si>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</si>
  <si>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</si>
  <si>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</si>
  <si>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</si>
  <si>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</si>
  <si>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</si>
  <si>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</si>
  <si>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</si>
  <si>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</si>
  <si>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</si>
  <si>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</si>
  <si>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</si>
  <si>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</si>
  <si>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</si>
  <si>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</si>
  <si>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</si>
  <si>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</si>
  <si>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</si>
  <si>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</si>
  <si>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</si>
  <si>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</si>
  <si>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</si>
  <si>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</si>
  <si>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</si>
  <si>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</si>
  <si>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</si>
  <si>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</si>
  <si>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</si>
  <si>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</si>
  <si>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</si>
  <si>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</si>
  <si>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</si>
  <si>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</si>
  <si>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</si>
  <si>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</si>
  <si>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</si>
  <si>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</si>
  <si>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</si>
  <si>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</si>
  <si>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</si>
  <si>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</si>
  <si>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</si>
  <si>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</si>
  <si>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</si>
  <si>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</si>
  <si>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</si>
  <si>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</si>
  <si>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</si>
  <si>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</si>
  <si>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</si>
  <si>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</si>
  <si>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</si>
  <si>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</si>
  <si>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</si>
  <si>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</si>
  <si>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</si>
  <si>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</si>
  <si>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</si>
  <si>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</si>
  <si>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</si>
  <si>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</si>
  <si>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</si>
  <si>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</si>
  <si>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</si>
  <si>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</si>
  <si>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</si>
  <si>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</si>
  <si>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</si>
  <si>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</si>
  <si>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</si>
  <si>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</si>
  <si>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</si>
  <si>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</si>
  <si>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</si>
  <si>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</si>
  <si>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</si>
  <si>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</si>
  <si>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</si>
  <si>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</si>
  <si>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</si>
  <si>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</si>
  <si>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</si>
  <si>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</si>
  <si>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</si>
  <si>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</si>
  <si>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</si>
  <si>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</si>
  <si>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</si>
  <si>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</si>
  <si>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</si>
  <si>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</si>
  <si>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</si>
  <si>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</si>
  <si>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</si>
  <si>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</si>
  <si>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</si>
  <si>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</si>
  <si>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</si>
  <si>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</si>
  <si>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</si>
  <si>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</si>
  <si>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</si>
  <si>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</si>
  <si>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</si>
  <si>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</si>
  <si>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</si>
  <si>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</si>
  <si>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</si>
  <si>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</si>
  <si>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</si>
  <si>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</si>
  <si>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</si>
  <si>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</si>
  <si>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</si>
  <si>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</si>
  <si>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</si>
  <si>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</si>
  <si>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</si>
  <si>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</si>
  <si>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</si>
  <si>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</si>
  <si>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</si>
  <si>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</si>
  <si>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</si>
  <si>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</si>
  <si>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</si>
  <si>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</si>
  <si>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</si>
  <si>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</si>
  <si>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</si>
  <si>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</si>
  <si>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</si>
  <si>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</si>
  <si>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</si>
  <si>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</si>
  <si>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</si>
  <si>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</si>
  <si>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</si>
  <si>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</si>
  <si>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</si>
  <si>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</si>
  <si>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</si>
  <si>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</si>
  <si>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</si>
  <si>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</si>
  <si>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</si>
  <si>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</si>
  <si>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</si>
  <si>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</si>
  <si>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</si>
  <si>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</si>
  <si>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</si>
  <si>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</si>
  <si>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</si>
  <si>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</si>
  <si>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</si>
  <si>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</si>
  <si>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</si>
  <si>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</si>
  <si>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</si>
  <si>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</si>
  <si>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</si>
  <si>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</si>
  <si>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</si>
  <si>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</si>
  <si>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</si>
  <si>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</si>
  <si>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</si>
  <si>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</si>
  <si>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</si>
  <si>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</si>
  <si>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</si>
  <si>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</si>
  <si>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</si>
  <si>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</si>
  <si>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</si>
  <si>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</si>
  <si>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</si>
  <si>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</si>
  <si>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</si>
  <si>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</si>
  <si>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</si>
  <si>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</si>
  <si>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</si>
  <si>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</si>
  <si>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</si>
  <si>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</si>
  <si>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</si>
  <si>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</si>
  <si>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</si>
  <si>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</si>
  <si>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</si>
  <si>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</si>
  <si>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</si>
  <si>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</si>
  <si>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</si>
  <si>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</si>
  <si>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</si>
  <si>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</si>
  <si>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</si>
  <si>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</si>
  <si>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</si>
  <si>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</si>
  <si>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</si>
  <si>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</si>
  <si>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</si>
  <si>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</si>
  <si>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</si>
  <si>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</si>
  <si>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</si>
  <si>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</si>
  <si>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</si>
  <si>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</si>
  <si>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</si>
  <si>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</si>
  <si>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</si>
  <si>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</si>
  <si>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</si>
  <si>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</si>
  <si>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</si>
  <si>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</si>
  <si>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</si>
  <si>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</si>
  <si>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</si>
  <si>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</si>
  <si>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</si>
  <si>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</si>
  <si>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</si>
  <si>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</si>
  <si>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</si>
  <si>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</si>
  <si>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</si>
  <si>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</si>
  <si>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</si>
  <si>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</si>
  <si>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</si>
  <si>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</si>
  <si>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</si>
  <si>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</si>
  <si>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</si>
  <si>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</si>
  <si>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</si>
  <si>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</si>
  <si>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</si>
  <si>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</si>
  <si>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</si>
  <si>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</si>
  <si>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</si>
  <si>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</si>
  <si>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</si>
  <si>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</si>
  <si>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</si>
  <si>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</si>
  <si>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</si>
  <si>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</si>
  <si>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</si>
  <si>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</si>
  <si>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</si>
  <si>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</si>
  <si>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</si>
  <si>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</si>
  <si>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</si>
  <si>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</si>
  <si>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</si>
  <si>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</si>
  <si>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</si>
  <si>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</si>
  <si>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</si>
  <si>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</si>
  <si>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</si>
  <si>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</si>
  <si>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</si>
  <si>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</si>
  <si>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</si>
  <si>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</si>
  <si>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</si>
  <si>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</si>
  <si>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</si>
  <si>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</si>
  <si>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</si>
  <si>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</si>
  <si>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</si>
  <si>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</si>
  <si>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</si>
  <si>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</si>
  <si>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</si>
  <si>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</si>
  <si>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</si>
  <si>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</si>
  <si>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</si>
  <si>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</si>
  <si>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</si>
  <si>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</si>
  <si>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</si>
  <si>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</si>
  <si>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</si>
  <si>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</si>
  <si>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</si>
  <si>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</si>
  <si>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</si>
  <si>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</si>
  <si>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</si>
  <si>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</si>
  <si>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</si>
  <si>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</si>
  <si>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</si>
  <si>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</si>
  <si>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</si>
  <si>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</si>
  <si>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</si>
  <si>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</si>
  <si>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</si>
  <si>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</si>
  <si>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</si>
  <si>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</si>
  <si>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</si>
  <si>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</si>
  <si>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</si>
  <si>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</si>
  <si>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</si>
  <si>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</si>
  <si>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</si>
  <si>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</si>
  <si>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</si>
  <si>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</si>
  <si>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</si>
  <si>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</si>
  <si>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</si>
  <si>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</si>
  <si>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</si>
  <si>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</si>
  <si>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</si>
  <si>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</si>
  <si>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</si>
  <si>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</si>
  <si>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</si>
  <si>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</si>
  <si>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</si>
  <si>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</si>
  <si>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</si>
  <si>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</si>
  <si>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</si>
  <si>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</si>
  <si>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</si>
  <si>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</si>
  <si>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</si>
  <si>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</si>
  <si>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</si>
  <si>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</si>
  <si>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</si>
  <si>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</si>
  <si>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</si>
  <si>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</si>
  <si>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</si>
  <si>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</si>
  <si>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</si>
  <si>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</si>
  <si>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</si>
  <si>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</si>
  <si>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</si>
  <si>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</si>
  <si>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</si>
  <si>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</si>
  <si>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</si>
  <si>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</si>
  <si>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</si>
  <si>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</si>
  <si>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</si>
  <si>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</si>
  <si>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</si>
  <si>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</si>
  <si>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</si>
  <si>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</si>
  <si>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</si>
  <si>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</si>
  <si>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</si>
  <si>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</si>
  <si>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</si>
  <si>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</si>
  <si>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</si>
  <si>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</si>
  <si>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</si>
  <si>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</si>
  <si>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</si>
  <si>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</si>
  <si>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</si>
  <si>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</si>
  <si>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</si>
  <si>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</si>
  <si>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</si>
  <si>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</si>
  <si>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</si>
  <si>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</si>
  <si>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</si>
  <si>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</si>
  <si>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</si>
  <si>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</si>
  <si>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</si>
  <si>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</si>
  <si>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</si>
  <si>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</si>
  <si>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</si>
  <si>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</si>
  <si>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</si>
  <si>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</si>
  <si>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</si>
  <si>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</si>
  <si>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</si>
  <si>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</si>
  <si>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</si>
  <si>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</si>
  <si>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</si>
  <si>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</si>
  <si>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</si>
  <si>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</si>
  <si>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</si>
  <si>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</si>
  <si>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</si>
  <si>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</si>
  <si>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</si>
  <si>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</si>
  <si>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</si>
  <si>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</si>
  <si>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</si>
  <si>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</si>
  <si>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</si>
  <si>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</si>
  <si>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</si>
  <si>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</si>
  <si>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</si>
  <si>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</si>
  <si>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</si>
  <si>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</si>
  <si>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</si>
  <si>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</si>
  <si>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</si>
  <si>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</si>
  <si>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</si>
  <si>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</si>
  <si>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</si>
  <si>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</si>
  <si>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</si>
  <si>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</si>
  <si>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</si>
  <si>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</si>
  <si>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</si>
  <si>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</si>
  <si>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</si>
  <si>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</si>
  <si>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</si>
  <si>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</si>
  <si>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</si>
  <si>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</si>
  <si>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</si>
  <si>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</si>
  <si>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</si>
  <si>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</si>
  <si>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</si>
  <si>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</si>
  <si>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</si>
  <si>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</si>
  <si>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</si>
  <si>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</si>
  <si>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</si>
  <si>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</si>
  <si>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</si>
  <si>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</si>
  <si>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</si>
  <si>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</si>
  <si>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</si>
  <si>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</si>
  <si>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</si>
  <si>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</si>
  <si>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</si>
  <si>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</si>
  <si>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</si>
  <si>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</si>
  <si>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</si>
  <si>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</si>
  <si>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</si>
  <si>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</si>
  <si>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</si>
  <si>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</si>
  <si>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</si>
  <si>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</si>
  <si>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</si>
  <si>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</si>
  <si>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</si>
  <si>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</si>
  <si>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</si>
  <si>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</si>
  <si>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</si>
  <si>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</si>
  <si>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</si>
  <si>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</si>
  <si>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</si>
  <si>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</si>
  <si>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</si>
  <si>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</si>
  <si>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</si>
  <si>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</si>
  <si>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</si>
  <si>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</si>
  <si>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</si>
  <si>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</si>
  <si>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</si>
  <si>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</si>
  <si>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</si>
  <si>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</si>
  <si>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</si>
  <si>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</si>
  <si>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</si>
  <si>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</si>
  <si>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</si>
  <si>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</si>
  <si>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</si>
  <si>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</si>
  <si>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</si>
  <si>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</si>
  <si>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</si>
  <si>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</si>
  <si>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</si>
  <si>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</si>
  <si>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</si>
  <si>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</si>
  <si>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</si>
  <si>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</si>
  <si>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</si>
  <si>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</si>
  <si>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</si>
  <si>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</si>
  <si>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</si>
  <si>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</si>
  <si>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</si>
  <si>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</si>
  <si>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</si>
  <si>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</si>
  <si>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</si>
  <si>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</si>
  <si>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</si>
  <si>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</si>
  <si>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</si>
  <si>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</si>
  <si>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</si>
  <si>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</si>
  <si>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</si>
  <si>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</si>
  <si>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</si>
  <si>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</si>
  <si>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</si>
  <si>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</si>
  <si>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</si>
  <si>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</si>
  <si>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</si>
  <si>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</si>
  <si>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</si>
  <si>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</si>
  <si>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</si>
  <si>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</si>
  <si>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</si>
  <si>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</si>
  <si>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</si>
  <si>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</si>
  <si>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</si>
  <si>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</si>
  <si>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</si>
  <si>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</si>
  <si>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</si>
  <si>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</si>
  <si>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</si>
  <si>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</si>
  <si>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</si>
  <si>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</si>
  <si>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</si>
  <si>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</si>
  <si>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</si>
  <si>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</si>
  <si>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</si>
  <si>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</si>
  <si>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</si>
  <si>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</si>
  <si>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</si>
  <si>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</si>
  <si>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</si>
  <si>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</si>
  <si>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</si>
  <si>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</si>
  <si>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</si>
  <si>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</si>
  <si>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</si>
  <si>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</si>
  <si>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</si>
  <si>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</si>
  <si>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</si>
  <si>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</si>
  <si>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</si>
  <si>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</si>
  <si>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</si>
  <si>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</si>
  <si>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</si>
  <si>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</si>
  <si>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</si>
  <si>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</si>
  <si>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</si>
  <si>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</si>
  <si>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</si>
  <si>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</si>
  <si>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</si>
  <si>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</si>
  <si>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</si>
  <si>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</si>
  <si>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</si>
  <si>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</si>
  <si>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</si>
  <si>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</si>
  <si>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</si>
  <si>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</si>
  <si>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</si>
  <si>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</si>
  <si>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</si>
  <si>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</si>
  <si>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</si>
  <si>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</si>
  <si>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</si>
  <si>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</si>
  <si>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</si>
  <si>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</si>
  <si>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</si>
  <si>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</si>
  <si>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</si>
  <si>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</si>
  <si>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</si>
  <si>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</si>
  <si>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</si>
  <si>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</si>
  <si>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</si>
  <si>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</si>
  <si>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</si>
  <si>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</si>
  <si>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</si>
  <si>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</si>
  <si>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</si>
  <si>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</si>
  <si>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</si>
  <si>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</si>
  <si>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</si>
  <si>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</si>
  <si>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</si>
  <si>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</si>
  <si>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</si>
  <si>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</si>
  <si>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</si>
  <si>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</si>
  <si>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</si>
  <si>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</si>
  <si>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</si>
  <si>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</si>
  <si>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</si>
  <si>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</si>
  <si>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</si>
  <si>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</si>
  <si>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</si>
  <si>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</si>
  <si>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</si>
  <si>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</si>
  <si>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</si>
  <si>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</si>
  <si>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</si>
  <si>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</si>
  <si>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</si>
  <si>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</si>
  <si>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</si>
  <si>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</si>
  <si>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</si>
  <si>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</si>
  <si>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</si>
  <si>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</si>
  <si>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</si>
  <si>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</si>
  <si>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</si>
  <si>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</si>
  <si>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</si>
  <si>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</si>
  <si>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</si>
  <si>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</si>
  <si>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</si>
  <si>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</si>
  <si>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</si>
  <si>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</si>
  <si>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</si>
  <si>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</si>
  <si>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</si>
  <si>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</si>
  <si>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</si>
  <si>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</si>
  <si>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</si>
  <si>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</si>
  <si>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</si>
  <si>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</si>
  <si>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</si>
  <si>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</si>
  <si>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</si>
  <si>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</si>
  <si>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</si>
  <si>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</si>
  <si>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</si>
  <si>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</si>
  <si>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</si>
  <si>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</si>
  <si>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</si>
  <si>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</si>
  <si>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</si>
  <si>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</si>
  <si>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</si>
  <si>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</si>
  <si>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</si>
  <si>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</si>
  <si>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</si>
  <si>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</si>
  <si>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</si>
  <si>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</si>
  <si>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</si>
  <si>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</si>
  <si>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</si>
  <si>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</si>
  <si>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</si>
  <si>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</si>
  <si>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</si>
  <si>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</si>
  <si>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</si>
  <si>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</si>
  <si>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</si>
  <si>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</si>
  <si>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</si>
  <si>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</si>
  <si>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</si>
  <si>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</si>
  <si>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</si>
  <si>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</si>
  <si>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</si>
  <si>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</si>
  <si>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</si>
  <si>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</si>
  <si>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</si>
  <si>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</si>
  <si>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</si>
  <si>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</si>
  <si>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</si>
  <si>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</si>
  <si>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</si>
  <si>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</si>
  <si>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</si>
  <si>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</si>
  <si>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</si>
  <si>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</si>
  <si>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</si>
  <si>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</si>
  <si>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</si>
  <si>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</si>
  <si>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</si>
  <si>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</si>
  <si>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</si>
  <si>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</si>
  <si>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</si>
  <si>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</si>
  <si>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</si>
  <si>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</si>
  <si>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</si>
  <si>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</si>
  <si>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</si>
  <si>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</si>
  <si>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</si>
  <si>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</si>
  <si>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</si>
  <si>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</si>
  <si>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</si>
  <si>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</si>
  <si>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</si>
  <si>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</si>
  <si>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</si>
  <si>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</si>
  <si>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</si>
  <si>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</si>
  <si>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</si>
  <si>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</si>
  <si>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</si>
  <si>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</si>
  <si>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</si>
  <si>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</si>
  <si>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</si>
  <si>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</si>
  <si>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</si>
  <si>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</si>
  <si>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</si>
  <si>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</si>
  <si>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</si>
  <si>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</si>
  <si>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</si>
  <si>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</si>
  <si>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</si>
  <si>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</si>
  <si>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</si>
  <si>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</si>
  <si>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</si>
  <si>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</si>
  <si>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</si>
  <si>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</si>
  <si>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</si>
  <si>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</si>
  <si>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</si>
  <si>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</si>
  <si>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</si>
  <si>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</si>
  <si>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</si>
  <si>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</si>
  <si>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</si>
  <si>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</si>
  <si>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</si>
  <si>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</si>
  <si>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</si>
  <si>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</si>
  <si>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</si>
  <si>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</si>
  <si>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</si>
  <si>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</si>
  <si>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</si>
  <si>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</si>
  <si>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</si>
  <si>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</si>
  <si>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</si>
  <si>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</si>
  <si>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</si>
  <si>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</si>
  <si>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</si>
  <si>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</si>
  <si>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</si>
  <si>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</si>
  <si>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</si>
  <si>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</si>
  <si>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</si>
  <si>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</si>
  <si>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</si>
  <si>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</si>
  <si>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</si>
  <si>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</si>
  <si>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</si>
  <si>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</si>
  <si>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</si>
  <si>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</si>
  <si>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</si>
  <si>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</si>
  <si>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</si>
  <si>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</si>
  <si>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</si>
  <si>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</si>
  <si>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</si>
  <si>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</si>
  <si>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</si>
  <si>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</si>
  <si>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</si>
  <si>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</si>
  <si>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</si>
  <si>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</si>
  <si>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</si>
  <si>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</si>
  <si>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</si>
  <si>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</si>
  <si>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</si>
  <si>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</si>
  <si>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</si>
  <si>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</si>
  <si>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</si>
  <si>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</si>
  <si>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</si>
  <si>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</si>
  <si>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</si>
  <si>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</si>
  <si>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</si>
  <si>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</si>
  <si>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</si>
  <si>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</si>
  <si>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</si>
  <si>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</si>
  <si>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</si>
  <si>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</si>
  <si>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</si>
  <si>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</si>
  <si>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</si>
  <si>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</si>
  <si>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</si>
  <si>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</si>
  <si>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</si>
  <si>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</si>
  <si>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</si>
  <si>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</si>
  <si>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</si>
  <si>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</si>
  <si>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</si>
  <si>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</si>
  <si>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</si>
  <si>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</si>
  <si>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</si>
  <si>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</si>
  <si>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</si>
  <si>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</si>
  <si>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</si>
  <si>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</si>
  <si>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</si>
  <si>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</si>
  <si>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</si>
  <si>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</si>
  <si>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</si>
  <si>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</si>
  <si>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</si>
  <si>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</si>
  <si>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</si>
  <si>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</si>
  <si>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</si>
  <si>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</si>
  <si>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</si>
  <si>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</si>
  <si>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</si>
  <si>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</si>
  <si>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</si>
  <si>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</si>
  <si>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</si>
  <si>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</si>
  <si>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</si>
  <si>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</si>
  <si>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</si>
  <si>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</si>
  <si>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</si>
  <si>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</si>
  <si>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</si>
  <si>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</si>
  <si>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</si>
  <si>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</si>
  <si>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</si>
  <si>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</si>
  <si>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</si>
  <si>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</si>
  <si>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</si>
  <si>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</si>
  <si>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</si>
  <si>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</si>
  <si>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</si>
  <si>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</si>
  <si>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</si>
  <si>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</si>
  <si>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</si>
  <si>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</si>
  <si>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</si>
  <si>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</si>
  <si>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</si>
  <si>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</si>
  <si>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</si>
  <si>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</si>
  <si>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</si>
  <si>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</si>
  <si>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</si>
  <si>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</si>
  <si>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</si>
  <si>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</si>
  <si>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</si>
  <si>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</si>
  <si>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</si>
  <si>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</si>
  <si>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</si>
  <si>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</si>
  <si>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</si>
  <si>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</si>
  <si>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</si>
  <si>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</si>
  <si>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</si>
  <si>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</si>
  <si>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</si>
  <si>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</si>
  <si>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</si>
  <si>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</si>
  <si>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</si>
  <si>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</si>
  <si>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</si>
  <si>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</si>
  <si>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</si>
  <si>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</si>
  <si>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</si>
  <si>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</si>
  <si>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</si>
  <si>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</si>
  <si>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</si>
  <si>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</si>
  <si>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</si>
  <si>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</si>
  <si>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</si>
  <si>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</si>
  <si>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</si>
  <si>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</si>
  <si>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</si>
  <si>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</si>
  <si>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</si>
  <si>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</si>
  <si>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</si>
  <si>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</si>
  <si>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</si>
  <si>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</si>
  <si>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</si>
  <si>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</si>
  <si>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</si>
  <si>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</si>
  <si>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</si>
  <si>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</si>
  <si>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</si>
  <si>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</si>
  <si>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</si>
  <si>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</si>
  <si>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</si>
  <si>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</si>
  <si>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</si>
  <si>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</si>
  <si>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</si>
  <si>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</si>
  <si>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</si>
  <si>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</si>
  <si>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</si>
  <si>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</si>
  <si>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</si>
  <si>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</si>
  <si>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</si>
  <si>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</si>
  <si>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</si>
  <si>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</si>
  <si>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</si>
  <si>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</si>
  <si>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</si>
  <si>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</si>
  <si>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</si>
  <si>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</si>
  <si>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</si>
  <si>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</si>
  <si>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</si>
  <si>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</si>
  <si>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</si>
  <si>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</si>
  <si>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</si>
  <si>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</si>
  <si>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</si>
  <si>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</si>
  <si>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</si>
  <si>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</si>
  <si>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</si>
  <si>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</si>
  <si>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</si>
  <si>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</si>
  <si>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</si>
  <si>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</si>
  <si>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</si>
  <si>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</si>
  <si>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</si>
  <si>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</si>
  <si>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</si>
  <si>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</si>
  <si>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</si>
  <si>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</si>
  <si>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</si>
  <si>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</si>
  <si>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</si>
  <si>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</si>
  <si>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</si>
  <si>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</si>
  <si>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</si>
  <si>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</si>
  <si>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</si>
  <si>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</si>
  <si>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</si>
  <si>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</si>
  <si>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</si>
  <si>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</si>
  <si>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</si>
  <si>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</si>
  <si>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</si>
  <si>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</si>
  <si>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</si>
  <si>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</si>
  <si>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</si>
  <si>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</si>
  <si>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</si>
  <si>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</si>
  <si>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</si>
  <si>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</si>
  <si>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</si>
  <si>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</si>
  <si>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</si>
  <si>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</si>
  <si>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</si>
  <si>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</si>
  <si>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</si>
  <si>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</si>
  <si>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</si>
  <si>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</si>
  <si>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</si>
  <si>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</si>
  <si>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</si>
  <si>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</si>
  <si>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</si>
  <si>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</si>
  <si>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</si>
  <si>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</si>
  <si>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</si>
  <si>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</si>
  <si>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</si>
  <si>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</si>
  <si>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</si>
  <si>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</si>
  <si>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</si>
  <si>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</si>
  <si>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</si>
  <si>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</si>
  <si>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</si>
  <si>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</si>
  <si>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</si>
  <si>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</si>
  <si>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</si>
  <si>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</si>
  <si>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</si>
  <si>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</si>
  <si>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</si>
  <si>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</si>
  <si>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</si>
  <si>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</si>
  <si>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</si>
  <si>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</si>
  <si>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</si>
  <si>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</si>
  <si>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</si>
  <si>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</si>
  <si>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</si>
  <si>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</si>
  <si>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</si>
  <si>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</si>
  <si>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</si>
  <si>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</si>
  <si>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</si>
  <si>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</si>
  <si>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</si>
  <si>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</si>
  <si>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</si>
  <si>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</si>
  <si>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</si>
  <si>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</si>
  <si>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</si>
  <si>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</si>
  <si>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</si>
  <si>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</si>
  <si>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</si>
  <si>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</si>
  <si>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</si>
  <si>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</si>
  <si>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</si>
  <si>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</si>
  <si>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</si>
  <si>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</si>
  <si>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</si>
  <si>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</si>
  <si>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</si>
  <si>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</si>
  <si>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</si>
  <si>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</si>
  <si>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</si>
  <si>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</si>
  <si>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</si>
  <si>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</si>
  <si>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</si>
  <si>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</si>
  <si>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</si>
  <si>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</si>
  <si>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</si>
  <si>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</si>
  <si>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</si>
  <si>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</si>
  <si>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</si>
  <si>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</si>
  <si>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</si>
  <si>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</si>
  <si>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</si>
  <si>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</si>
  <si>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</si>
  <si>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</si>
  <si>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</si>
  <si>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</si>
  <si>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</si>
  <si>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</si>
  <si>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</si>
  <si>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</si>
  <si>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</si>
  <si>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</si>
  <si>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</si>
  <si>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</si>
  <si>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</si>
  <si>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</si>
  <si>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</si>
  <si>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</si>
  <si>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</si>
  <si>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</si>
  <si>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</si>
  <si>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</si>
  <si>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</si>
  <si>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</si>
  <si>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</si>
  <si>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</si>
  <si>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</si>
  <si>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</si>
  <si>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</si>
  <si>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</si>
  <si>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</si>
  <si>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</si>
  <si>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</si>
  <si>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</si>
  <si>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</si>
  <si>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</si>
  <si>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</si>
  <si>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</si>
  <si>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</si>
  <si>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</si>
  <si>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</si>
  <si>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</si>
  <si>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</si>
  <si>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</si>
  <si>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</si>
  <si>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</si>
  <si>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</si>
  <si>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</si>
  <si>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</si>
  <si>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</si>
  <si>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</si>
  <si>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</si>
  <si>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</si>
  <si>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</si>
  <si>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</si>
  <si>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</si>
  <si>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</si>
  <si>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</si>
  <si>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</si>
  <si>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</si>
  <si>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</si>
  <si>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</si>
  <si>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</si>
  <si>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</si>
  <si>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</si>
  <si>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</si>
  <si>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</si>
  <si>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</si>
  <si>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</si>
  <si>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</si>
  <si>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</si>
  <si>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</si>
  <si>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</si>
  <si>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</si>
  <si>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</si>
  <si>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</si>
  <si>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</si>
  <si>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</si>
  <si>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</si>
  <si>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</si>
  <si>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</si>
  <si>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</si>
  <si>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</si>
  <si>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</si>
  <si>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</si>
  <si>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</si>
  <si>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</si>
  <si>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</si>
  <si>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</si>
  <si>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</si>
  <si>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</si>
  <si>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</si>
  <si>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</si>
  <si>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</si>
  <si>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</si>
  <si>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</si>
  <si>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</si>
  <si>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</si>
  <si>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</si>
  <si>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</si>
  <si>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</si>
  <si>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</si>
  <si>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</si>
  <si>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</si>
  <si>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</si>
  <si>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</si>
  <si>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</si>
  <si>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</si>
  <si>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</si>
  <si>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</si>
  <si>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</si>
  <si>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</si>
  <si>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</si>
  <si>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</si>
  <si>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</si>
  <si>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</si>
  <si>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</si>
  <si>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</si>
  <si>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</si>
  <si>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</si>
  <si>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</si>
  <si>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</si>
  <si>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</si>
  <si>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</si>
  <si>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</si>
  <si>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</si>
  <si>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</si>
  <si>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</si>
  <si>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</si>
  <si>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</si>
  <si>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</si>
  <si>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</si>
  <si>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</si>
  <si>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</si>
  <si>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</si>
  <si>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</si>
  <si>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</si>
  <si>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</si>
  <si>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</si>
  <si>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</si>
  <si>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</si>
  <si>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</si>
  <si>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</si>
  <si>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</si>
  <si>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</si>
  <si>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</si>
  <si>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</si>
  <si>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</si>
  <si>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</si>
  <si>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</si>
  <si>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</si>
  <si>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</si>
  <si>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</si>
  <si>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</si>
  <si>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</si>
  <si>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</si>
  <si>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</si>
  <si>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</si>
  <si>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</si>
  <si>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</si>
  <si>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</si>
  <si>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</si>
  <si>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</si>
  <si>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</si>
  <si>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</si>
  <si>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</si>
  <si>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</si>
  <si>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</si>
  <si>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</si>
  <si>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</si>
  <si>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</si>
  <si>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</si>
  <si>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</si>
  <si>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</si>
  <si>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</si>
  <si>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</si>
  <si>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</si>
  <si>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</si>
  <si>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</si>
  <si>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</si>
  <si>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</si>
  <si>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</si>
  <si>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</si>
  <si>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</si>
  <si>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</si>
  <si>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</si>
  <si>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</si>
  <si>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</si>
  <si>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</si>
  <si>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</si>
  <si>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</si>
  <si>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</si>
  <si>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</si>
  <si>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</si>
  <si>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</si>
  <si>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</si>
  <si>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</si>
  <si>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</si>
  <si>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</si>
  <si>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</si>
  <si>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</si>
  <si>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</si>
  <si>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</si>
  <si>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</si>
  <si>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</si>
  <si>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</si>
  <si>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</si>
  <si>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</si>
  <si>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</si>
  <si>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</si>
  <si>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</si>
  <si>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</si>
  <si>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</si>
  <si>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</si>
  <si>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</si>
  <si>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</si>
  <si>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</si>
  <si>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</si>
  <si>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</si>
  <si>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</si>
  <si>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</si>
  <si>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</si>
  <si>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</si>
  <si>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</si>
  <si>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</si>
  <si>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</si>
  <si>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</si>
  <si>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</si>
  <si>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</si>
  <si>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</si>
  <si>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</si>
  <si>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</si>
  <si>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</si>
  <si>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</si>
  <si>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</si>
  <si>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</si>
  <si>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</si>
  <si>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</si>
  <si>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</si>
  <si>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</si>
  <si>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</si>
  <si>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</si>
  <si>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</si>
  <si>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</si>
  <si>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</si>
  <si>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</si>
  <si>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</si>
  <si>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</si>
  <si>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</si>
  <si>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</si>
  <si>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</si>
  <si>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</si>
  <si>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</si>
  <si>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</si>
  <si>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</si>
  <si>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</si>
  <si>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</si>
  <si>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</si>
  <si>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</si>
  <si>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</si>
  <si>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</si>
  <si>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</si>
  <si>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</si>
  <si>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</si>
  <si>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</si>
  <si>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</si>
  <si>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</si>
  <si>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</si>
  <si>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</si>
  <si>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</si>
  <si>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</si>
  <si>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</si>
  <si>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</si>
  <si>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</si>
  <si>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</si>
  <si>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</si>
  <si>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</si>
  <si>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</si>
  <si>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</si>
  <si>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</si>
  <si>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</si>
  <si>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</si>
  <si>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</si>
  <si>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</si>
  <si>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</si>
  <si>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</si>
  <si>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</si>
  <si>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</si>
  <si>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</si>
  <si>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</si>
  <si>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</si>
  <si>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</si>
  <si>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</si>
  <si>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</si>
  <si>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</si>
  <si>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</si>
  <si>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</si>
  <si>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</si>
  <si>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</si>
  <si>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</si>
  <si>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</si>
  <si>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</si>
  <si>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</si>
  <si>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</si>
  <si>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</si>
  <si>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</si>
  <si>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</si>
  <si>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</si>
  <si>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</si>
  <si>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</si>
  <si>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</si>
  <si>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</si>
  <si>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</si>
  <si>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</si>
  <si>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</si>
  <si>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</si>
  <si>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</si>
  <si>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</si>
  <si>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</si>
  <si>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</si>
  <si>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</si>
  <si>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</si>
  <si>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</si>
  <si>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</si>
  <si>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</si>
  <si>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</si>
  <si>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</si>
  <si>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</si>
  <si>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</si>
  <si>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</si>
  <si>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</si>
  <si>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</si>
  <si>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</si>
  <si>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</si>
  <si>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</si>
  <si>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</si>
  <si>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</si>
  <si>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</si>
  <si>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</si>
  <si>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</si>
  <si>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</si>
  <si>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</si>
  <si>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</si>
  <si>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</si>
  <si>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</si>
  <si>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</si>
  <si>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</si>
  <si>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</si>
  <si>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</si>
  <si>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</si>
  <si>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</si>
  <si>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</si>
  <si>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</si>
  <si>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</si>
  <si>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</si>
  <si>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</si>
  <si>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</si>
  <si>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</si>
  <si>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</si>
  <si>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</si>
  <si>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</si>
  <si>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</si>
  <si>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</si>
  <si>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</si>
  <si>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</si>
  <si>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</si>
  <si>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</si>
  <si>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</si>
  <si>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</si>
  <si>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</si>
  <si>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</si>
  <si>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</si>
  <si>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</si>
  <si>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</si>
  <si>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</si>
  <si>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</si>
  <si>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</si>
  <si>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</si>
  <si>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</si>
  <si>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</si>
  <si>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</si>
  <si>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</si>
  <si>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</si>
  <si>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</si>
  <si>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</si>
  <si>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</si>
  <si>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</si>
  <si>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</si>
  <si>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</si>
  <si>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</si>
  <si>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</si>
  <si>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</si>
  <si>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</si>
  <si>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</si>
  <si>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</si>
  <si>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</si>
  <si>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</si>
  <si>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</si>
  <si>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</si>
  <si>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</si>
  <si>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</si>
  <si>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</si>
  <si>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</si>
  <si>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</si>
  <si>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</si>
  <si>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</si>
  <si>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</si>
  <si>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</si>
  <si>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</si>
  <si>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</si>
  <si>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</si>
  <si>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</si>
  <si>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</si>
  <si>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</si>
  <si>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</si>
  <si>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</si>
  <si>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</si>
  <si>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</si>
  <si>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</si>
  <si>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</si>
  <si>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</si>
  <si>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</si>
  <si>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</si>
  <si>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</si>
  <si>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</si>
  <si>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</si>
  <si>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</si>
  <si>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</si>
  <si>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</si>
  <si>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</si>
  <si>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</si>
  <si>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</si>
  <si>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</si>
  <si>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</si>
  <si>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</si>
  <si>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</si>
  <si>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</si>
  <si>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</si>
  <si>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</si>
  <si>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</si>
  <si>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</si>
  <si>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</si>
  <si>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</si>
  <si>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</si>
  <si>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</si>
  <si>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</si>
  <si>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</si>
  <si>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</si>
  <si>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</si>
  <si>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</si>
  <si>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</si>
  <si>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</si>
  <si>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</si>
  <si>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</si>
  <si>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</si>
  <si>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</si>
  <si>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</si>
  <si>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</si>
  <si>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</si>
  <si>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</si>
  <si>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</si>
  <si>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</si>
  <si>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</si>
  <si>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</si>
  <si>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</si>
  <si>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</si>
  <si>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</si>
  <si>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</si>
  <si>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</si>
  <si>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</si>
  <si>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</si>
  <si>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</si>
  <si>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</si>
  <si>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</si>
  <si>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</si>
  <si>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</si>
  <si>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</si>
  <si>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</si>
  <si>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</si>
  <si>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</si>
  <si>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</si>
  <si>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</si>
  <si>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</si>
  <si>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</si>
  <si>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</si>
  <si>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</si>
  <si>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</si>
  <si>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</si>
  <si>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</si>
  <si>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</si>
  <si>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</si>
  <si>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</si>
  <si>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</si>
  <si>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</si>
  <si>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</si>
  <si>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</si>
  <si>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</si>
  <si>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</si>
  <si>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</si>
  <si>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</si>
  <si>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</si>
  <si>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</si>
  <si>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</si>
  <si>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</si>
  <si>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</si>
  <si>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</si>
  <si>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</si>
  <si>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</si>
  <si>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</si>
  <si>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</si>
  <si>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</si>
  <si>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</si>
  <si>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</si>
  <si>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</si>
  <si>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</si>
  <si>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</si>
  <si>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</si>
  <si>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</si>
  <si>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</si>
  <si>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</si>
  <si>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</si>
  <si>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</si>
  <si>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</si>
  <si>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</si>
  <si>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</si>
  <si>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</si>
  <si>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</si>
  <si>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</si>
  <si>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</si>
  <si>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</si>
  <si>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</si>
  <si>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</si>
  <si>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</si>
  <si>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</si>
  <si>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</si>
  <si>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</si>
  <si>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</si>
  <si>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</si>
  <si>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</si>
  <si>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</si>
  <si>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</si>
  <si>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</si>
  <si>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</si>
  <si>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</si>
  <si>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</si>
  <si>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</si>
  <si>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</si>
  <si>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</si>
  <si>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</si>
  <si>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</si>
  <si>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</si>
  <si>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</si>
  <si>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</si>
  <si>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</si>
  <si>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</si>
  <si>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</si>
  <si>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</si>
  <si>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</si>
  <si>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</si>
  <si>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</si>
  <si>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</si>
  <si>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</si>
  <si>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</si>
  <si>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</si>
  <si>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</si>
  <si>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</si>
  <si>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</si>
  <si>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</si>
  <si>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</si>
  <si>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</si>
  <si>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</si>
  <si>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</si>
  <si>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</si>
  <si>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</si>
  <si>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</si>
  <si>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</si>
  <si>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</si>
  <si>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</si>
  <si>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</si>
  <si>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</si>
  <si>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</si>
  <si>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</si>
  <si>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</si>
  <si>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</si>
  <si>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</si>
  <si>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</si>
  <si>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</si>
  <si>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</si>
  <si>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</si>
  <si>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</si>
  <si>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</si>
  <si>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</si>
  <si>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</si>
  <si>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</si>
  <si>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</si>
  <si>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</si>
  <si>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</si>
  <si>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</si>
  <si>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</si>
  <si>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</si>
  <si>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</si>
  <si>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</si>
  <si>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</si>
  <si>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</si>
  <si>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</si>
  <si>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</si>
  <si>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</si>
  <si>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</si>
  <si>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</si>
  <si>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</si>
  <si>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</si>
  <si>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</si>
  <si>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</si>
  <si>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</si>
  <si>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</si>
  <si>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</si>
  <si>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</si>
  <si>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</si>
  <si>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</si>
  <si>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</si>
  <si>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</si>
  <si>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</si>
  <si>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</si>
  <si>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</si>
  <si>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</si>
  <si>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</si>
  <si>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</si>
  <si>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</si>
  <si>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</si>
  <si>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</si>
  <si>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</si>
  <si>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</si>
  <si>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</si>
  <si>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</si>
  <si>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</si>
  <si>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</si>
  <si>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</si>
  <si>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</si>
  <si>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</si>
  <si>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</si>
  <si>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</si>
  <si>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</si>
  <si>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</si>
  <si>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</si>
  <si>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</si>
  <si>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</si>
  <si>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</si>
  <si>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</si>
  <si>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</si>
  <si>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</si>
  <si>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</si>
  <si>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</si>
  <si>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</si>
  <si>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</si>
  <si>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</si>
  <si>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</si>
  <si>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</si>
  <si>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</si>
  <si>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</si>
  <si>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</si>
  <si>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</si>
  <si>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</si>
  <si>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</si>
  <si>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</si>
  <si>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</si>
  <si>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</si>
  <si>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</si>
  <si>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</si>
  <si>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</si>
  <si>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</si>
  <si>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</si>
  <si>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</si>
  <si>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</si>
  <si>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</si>
  <si>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</si>
  <si>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</si>
  <si>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</si>
  <si>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</si>
  <si>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</si>
  <si>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</si>
  <si>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</si>
  <si>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</si>
  <si>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</si>
  <si>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</si>
  <si>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</si>
  <si>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</si>
  <si>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</si>
  <si>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</si>
  <si>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</si>
  <si>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</si>
  <si>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</si>
  <si>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</si>
  <si>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</si>
  <si>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</si>
  <si>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</si>
  <si>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</si>
  <si>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</si>
  <si>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</si>
  <si>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</si>
  <si>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</si>
  <si>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</si>
  <si>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</si>
  <si>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</si>
  <si>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</si>
  <si>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</si>
  <si>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</si>
  <si>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</si>
  <si>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</si>
  <si>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</si>
  <si>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</si>
  <si>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</si>
  <si>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</si>
  <si>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</si>
  <si>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</si>
  <si>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</si>
  <si>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</si>
  <si>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</si>
  <si>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</si>
  <si>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</si>
  <si>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</si>
  <si>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</si>
  <si>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</si>
  <si>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</si>
  <si>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</si>
  <si>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</si>
  <si>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</si>
  <si>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</si>
  <si>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</si>
  <si>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</si>
  <si>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</si>
  <si>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</si>
  <si>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</si>
  <si>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</si>
  <si>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</si>
  <si>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</si>
  <si>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</si>
  <si>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</si>
  <si>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</si>
  <si>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</si>
  <si>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</si>
  <si>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</si>
  <si>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</si>
  <si>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</si>
  <si>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</si>
  <si>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</si>
  <si>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</si>
  <si>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</si>
  <si>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</si>
  <si>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</si>
  <si>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</si>
  <si>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</si>
  <si>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</si>
  <si>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</si>
  <si>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</si>
  <si>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</si>
  <si>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</si>
  <si>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</si>
  <si>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</si>
  <si>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</si>
  <si>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</si>
  <si>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</si>
  <si>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</si>
  <si>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</si>
  <si>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</si>
  <si>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</si>
  <si>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</si>
  <si>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</si>
  <si>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</si>
  <si>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</si>
  <si>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</si>
  <si>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</si>
  <si>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</si>
  <si>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</si>
  <si>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</si>
  <si>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</si>
  <si>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</si>
  <si>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</si>
  <si>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</si>
  <si>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</si>
  <si>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</si>
  <si>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</si>
  <si>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</si>
  <si>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</si>
  <si>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</si>
  <si>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</si>
  <si>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</si>
  <si>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</si>
  <si>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</si>
  <si>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</si>
  <si>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</si>
  <si>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</si>
  <si>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</si>
  <si>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</si>
  <si>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</si>
  <si>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</si>
  <si>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</si>
  <si>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</si>
  <si>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</si>
  <si>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</si>
  <si>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</si>
  <si>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</si>
  <si>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</si>
  <si>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</si>
  <si>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</si>
  <si>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</si>
  <si>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</si>
  <si>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</si>
  <si>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</si>
  <si>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</si>
  <si>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</si>
  <si>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</si>
  <si>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</si>
  <si>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</si>
  <si>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</si>
  <si>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</si>
  <si>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</si>
  <si>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</si>
  <si>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</si>
  <si>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</si>
  <si>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</si>
  <si>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</si>
  <si>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</si>
  <si>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</si>
  <si>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</si>
  <si>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</si>
  <si>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</si>
  <si>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</si>
  <si>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</si>
  <si>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</si>
  <si>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</si>
  <si>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</si>
  <si>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</si>
  <si>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</si>
  <si>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</si>
  <si>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</si>
  <si>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</si>
  <si>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</si>
  <si>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</si>
  <si>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</si>
  <si>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</si>
  <si>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</si>
  <si>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</si>
  <si>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</si>
  <si>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</si>
  <si>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</si>
  <si>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</si>
  <si>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</si>
  <si>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</si>
  <si>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</si>
  <si>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</si>
  <si>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</si>
  <si>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</si>
  <si>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</si>
  <si>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</si>
  <si>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</si>
  <si>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</si>
  <si>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</si>
  <si>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</si>
  <si>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</si>
  <si>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</si>
  <si>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</si>
  <si>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</si>
  <si>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</si>
  <si>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</si>
  <si>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</si>
  <si>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</si>
  <si>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</si>
  <si>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</si>
  <si>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</si>
  <si>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</si>
  <si>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</si>
  <si>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</si>
  <si>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</si>
  <si>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</si>
  <si>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</si>
  <si>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</si>
  <si>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</si>
  <si>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</si>
  <si>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</si>
  <si>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</si>
  <si>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</si>
  <si>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</si>
  <si>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</si>
  <si>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</si>
  <si>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</si>
  <si>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</si>
  <si>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</si>
  <si>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</si>
  <si>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</si>
  <si>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</si>
  <si>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</si>
  <si>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</si>
  <si>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</si>
  <si>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</si>
  <si>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</si>
  <si>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</si>
  <si>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</si>
  <si>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</si>
  <si>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</si>
  <si>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</si>
  <si>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</si>
  <si>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</si>
  <si>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</si>
  <si>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</si>
  <si>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</si>
  <si>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</si>
  <si>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</si>
  <si>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</si>
  <si>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</si>
  <si>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</si>
  <si>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</si>
  <si>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</si>
  <si>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</si>
  <si>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</si>
  <si>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</si>
  <si>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</si>
  <si>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</si>
  <si>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</si>
  <si>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</si>
  <si>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</si>
  <si>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</si>
  <si>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</si>
  <si>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</si>
  <si>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</si>
  <si>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</si>
  <si>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</si>
  <si>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</si>
  <si>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</si>
  <si>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</si>
  <si>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</si>
  <si>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</si>
  <si>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</si>
  <si>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</si>
  <si>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</si>
  <si>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</si>
  <si>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</si>
  <si>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</si>
  <si>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</si>
  <si>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</si>
  <si>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</si>
  <si>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</si>
  <si>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</si>
  <si>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</si>
  <si>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</si>
  <si>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</si>
  <si>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</si>
  <si>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</si>
  <si>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</si>
  <si>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</si>
  <si>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</si>
  <si>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</si>
  <si>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</si>
  <si>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</si>
  <si>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</si>
  <si>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</si>
  <si>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</si>
  <si>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</si>
  <si>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</si>
  <si>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</si>
  <si>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</si>
  <si>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</si>
  <si>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</si>
  <si>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</si>
  <si>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</si>
  <si>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</si>
  <si>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</si>
  <si>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</si>
  <si>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</si>
  <si>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</si>
  <si>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</si>
  <si>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</si>
  <si>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</si>
  <si>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</si>
  <si>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</si>
  <si>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</si>
  <si>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</si>
  <si>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</si>
  <si>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</si>
  <si>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</si>
  <si>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</si>
  <si>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</si>
  <si>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</si>
  <si>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</si>
  <si>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</si>
  <si>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</si>
  <si>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</si>
  <si>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</si>
  <si>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</si>
  <si>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</si>
  <si>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</si>
  <si>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</si>
  <si>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</si>
  <si>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</si>
  <si>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</si>
  <si>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</si>
  <si>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</si>
  <si>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</si>
  <si>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</si>
  <si>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</si>
  <si>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</si>
  <si>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</si>
  <si>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</si>
  <si>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</si>
  <si>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</si>
  <si>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</si>
  <si>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</si>
  <si>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</si>
  <si>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</si>
  <si>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</si>
  <si>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</si>
  <si>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</si>
  <si>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</si>
  <si>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</si>
  <si>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</si>
  <si>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</si>
  <si>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</si>
  <si>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</si>
  <si>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</si>
  <si>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</si>
  <si>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</si>
  <si>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</si>
  <si>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</si>
  <si>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</si>
  <si>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</si>
  <si>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</si>
  <si>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</si>
  <si>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</si>
  <si>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</si>
  <si>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</si>
  <si>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</si>
  <si>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</si>
  <si>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</si>
  <si>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</si>
  <si>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</si>
  <si>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</si>
  <si>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</si>
  <si>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</si>
  <si>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</si>
  <si>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</si>
  <si>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</si>
  <si>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</si>
  <si>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</si>
  <si>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</si>
  <si>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</si>
  <si>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</si>
  <si>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</si>
  <si>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</si>
  <si>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</si>
  <si>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</si>
  <si>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</si>
  <si>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</si>
  <si>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</si>
  <si>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</si>
  <si>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</si>
  <si>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</si>
  <si>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</si>
  <si>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</si>
  <si>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</si>
  <si>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</si>
  <si>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</si>
  <si>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</si>
  <si>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</si>
  <si>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</si>
  <si>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</si>
  <si>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</si>
  <si>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</si>
  <si>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</si>
  <si>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</si>
  <si>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</si>
  <si>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</si>
  <si>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</si>
  <si>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</si>
  <si>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</si>
  <si>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</si>
  <si>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</si>
  <si>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</si>
  <si>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</si>
  <si>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</si>
  <si>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</si>
  <si>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</si>
  <si>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</si>
  <si>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</si>
  <si>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</si>
  <si>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</si>
  <si>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</si>
  <si>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</si>
  <si>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</si>
  <si>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</si>
  <si>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</si>
  <si>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</si>
  <si>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</si>
  <si>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</si>
  <si>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</si>
  <si>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</si>
  <si>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</si>
  <si>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</si>
  <si>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</si>
  <si>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</si>
  <si>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</si>
  <si>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</si>
  <si>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</si>
  <si>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</si>
  <si>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</si>
  <si>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</si>
  <si>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</si>
  <si>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</si>
  <si>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</si>
  <si>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</si>
  <si>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</si>
  <si>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</si>
  <si>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</si>
  <si>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</si>
  <si>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</si>
  <si>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</si>
  <si>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</si>
  <si>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</si>
  <si>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</si>
  <si>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</si>
  <si>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</si>
  <si>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</si>
  <si>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</si>
  <si>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</si>
  <si>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</si>
  <si>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</si>
  <si>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</si>
  <si>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</si>
  <si>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</si>
  <si>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</si>
  <si>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</si>
  <si>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</si>
  <si>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</si>
  <si>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</si>
  <si>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</si>
  <si>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</si>
  <si>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</si>
  <si>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</si>
  <si>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</si>
  <si>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</si>
  <si>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</si>
  <si>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</si>
  <si>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</si>
  <si>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</si>
  <si>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</si>
  <si>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</si>
  <si>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</si>
  <si>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</si>
  <si>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</si>
  <si>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</si>
  <si>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</si>
  <si>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</si>
  <si>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</si>
  <si>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</si>
  <si>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</si>
  <si>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</si>
  <si>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</si>
  <si>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</si>
  <si>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</si>
  <si>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</si>
  <si>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</si>
  <si>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</si>
  <si>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</si>
  <si>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</si>
  <si>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</si>
  <si>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</si>
  <si>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</si>
  <si>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</si>
  <si>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</si>
  <si>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</si>
  <si>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</si>
  <si>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</si>
  <si>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</si>
  <si>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</si>
  <si>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</si>
  <si>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</si>
  <si>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</si>
  <si>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</si>
  <si>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</si>
  <si>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</si>
  <si>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</si>
  <si>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</si>
  <si>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</si>
  <si>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</si>
  <si>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</si>
  <si>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</si>
  <si>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</si>
  <si>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</si>
  <si>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</si>
  <si>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</si>
  <si>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</si>
  <si>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</si>
  <si>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</si>
  <si>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</si>
  <si>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</si>
  <si>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</si>
  <si>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</si>
  <si>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</si>
  <si>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</si>
  <si>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</si>
  <si>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</si>
  <si>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</si>
  <si>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</si>
  <si>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</si>
  <si>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</si>
  <si>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</si>
  <si>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</si>
  <si>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</si>
  <si>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</si>
  <si>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</si>
  <si>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</si>
  <si>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</si>
  <si>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</si>
  <si>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</si>
  <si>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</si>
  <si>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</si>
  <si>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</si>
  <si>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</si>
  <si>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</si>
  <si>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</si>
  <si>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</si>
  <si>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</si>
  <si>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</si>
  <si>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</si>
  <si>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</si>
  <si>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</si>
  <si>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</si>
  <si>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</si>
  <si>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</si>
  <si>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</si>
  <si>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</si>
  <si>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</si>
  <si>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</si>
  <si>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</si>
  <si>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</si>
  <si>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</si>
  <si>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</si>
  <si>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</si>
  <si>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</si>
  <si>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</si>
  <si>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</si>
  <si>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</si>
  <si>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</si>
  <si>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</si>
  <si>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</si>
  <si>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</si>
  <si>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</si>
  <si>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</si>
  <si>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</si>
  <si>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</si>
  <si>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</si>
  <si>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</si>
  <si>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</si>
  <si>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</si>
  <si>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</si>
  <si>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</si>
  <si>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</si>
  <si>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</si>
  <si>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</si>
  <si>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</si>
  <si>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</si>
  <si>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</si>
  <si>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</si>
  <si>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</si>
  <si>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</si>
  <si>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</si>
  <si>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</si>
  <si>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</si>
  <si>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</si>
  <si>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</si>
  <si>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</si>
  <si>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</si>
  <si>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</si>
  <si>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</si>
  <si>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</si>
  <si>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</si>
  <si>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</si>
  <si>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</si>
  <si>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</si>
  <si>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</si>
  <si>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</si>
  <si>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</si>
  <si>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</si>
  <si>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</si>
  <si>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</si>
  <si>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</si>
  <si>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</si>
  <si>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</si>
  <si>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</si>
  <si>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</si>
  <si>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</si>
  <si>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</si>
  <si>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</si>
  <si>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</si>
  <si>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</si>
  <si>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</si>
  <si>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</si>
  <si>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</si>
  <si>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</si>
  <si>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</si>
  <si>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</si>
  <si>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</si>
  <si>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</si>
  <si>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</si>
  <si>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</si>
  <si>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</si>
  <si>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</si>
  <si>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</si>
  <si>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</si>
  <si>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</si>
  <si>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</si>
  <si>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</si>
  <si>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</si>
  <si>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</si>
  <si>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</si>
  <si>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</si>
  <si>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</si>
  <si>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</si>
  <si>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</si>
  <si>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</si>
  <si>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</si>
  <si>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</si>
  <si>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</si>
  <si>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</si>
  <si>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</si>
  <si>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</si>
  <si>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</si>
  <si>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</si>
  <si>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</si>
  <si>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</si>
  <si>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</si>
  <si>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</si>
  <si>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</si>
  <si>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</si>
  <si>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</si>
  <si>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</si>
  <si>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</si>
  <si>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</si>
  <si>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</si>
  <si>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</si>
  <si>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</si>
  <si>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</si>
  <si>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</si>
  <si>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</si>
  <si>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</si>
  <si>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</si>
  <si>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</si>
  <si>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</si>
  <si>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</si>
  <si>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</si>
  <si>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</si>
  <si>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</si>
  <si>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</si>
  <si>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</si>
  <si>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</si>
  <si>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</si>
  <si>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</si>
  <si>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</si>
  <si>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</si>
  <si>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</si>
  <si>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</si>
  <si>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</si>
  <si>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</si>
  <si>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</si>
  <si>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</si>
  <si>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</si>
  <si>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</si>
  <si>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</si>
  <si>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</si>
  <si>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</si>
  <si>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</si>
  <si>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</si>
  <si>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</si>
  <si>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</si>
  <si>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</si>
  <si>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</si>
  <si>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</si>
  <si>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</si>
  <si>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</si>
  <si>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</si>
  <si>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</si>
  <si>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</si>
  <si>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</si>
  <si>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</si>
  <si>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</si>
  <si>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</si>
  <si>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</si>
  <si>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</si>
  <si>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</si>
  <si>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</si>
  <si>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</si>
  <si>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</si>
  <si>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</si>
  <si>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</si>
  <si>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</si>
  <si>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</si>
  <si>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</si>
  <si>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</si>
  <si>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</si>
  <si>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</si>
  <si>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</si>
  <si>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</si>
  <si>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</si>
  <si>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</si>
  <si>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</si>
  <si>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</si>
  <si>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</si>
  <si>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</si>
  <si>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</si>
  <si>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</si>
  <si>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</si>
  <si>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</si>
  <si>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</si>
  <si>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</si>
  <si>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</si>
  <si>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</si>
  <si>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</si>
  <si>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</si>
  <si>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</si>
  <si>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</si>
  <si>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</si>
  <si>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</si>
  <si>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</si>
  <si>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</si>
  <si>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</si>
  <si>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</si>
  <si>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</si>
  <si>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</si>
  <si>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</si>
  <si>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</si>
  <si>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</si>
  <si>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</si>
  <si>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</si>
  <si>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</si>
  <si>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</si>
  <si>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</si>
  <si>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</si>
  <si>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</si>
  <si>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</si>
  <si>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</si>
  <si>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</si>
  <si>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</si>
  <si>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</si>
  <si>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</si>
  <si>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</si>
  <si>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</si>
  <si>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</si>
  <si>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</si>
  <si>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</si>
  <si>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</si>
  <si>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</si>
  <si>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</si>
  <si>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</si>
  <si>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</si>
  <si>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</si>
  <si>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</si>
  <si>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</si>
  <si>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</si>
  <si>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</si>
  <si>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</si>
  <si>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</si>
  <si>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</si>
  <si>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</si>
  <si>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</si>
  <si>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</si>
  <si>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</si>
  <si>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</si>
  <si>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</si>
  <si>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</si>
  <si>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</si>
  <si>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</si>
  <si>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</si>
  <si>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</si>
  <si>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</si>
  <si>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</si>
  <si>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</si>
  <si>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</si>
  <si>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</si>
  <si>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</si>
  <si>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</si>
  <si>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</si>
  <si>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</si>
  <si>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</si>
  <si>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</si>
  <si>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</si>
  <si>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</si>
  <si>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</si>
  <si>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</si>
  <si>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</si>
  <si>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</si>
  <si>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</si>
  <si>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</si>
  <si>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</si>
  <si>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</si>
  <si>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</si>
  <si>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</si>
  <si>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</si>
  <si>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</si>
  <si>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</si>
  <si>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</si>
  <si>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</si>
  <si>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</si>
  <si>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</si>
  <si>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</si>
  <si>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</si>
  <si>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</si>
  <si>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</si>
  <si>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</si>
  <si>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</si>
  <si>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</si>
  <si>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</si>
  <si>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</si>
  <si>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</si>
  <si>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</si>
  <si>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</si>
  <si>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</si>
  <si>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</si>
  <si>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</si>
  <si>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</si>
  <si>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</si>
  <si>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</si>
  <si>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</si>
  <si>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</si>
  <si>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</si>
  <si>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</si>
  <si>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</si>
  <si>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</si>
  <si>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</si>
  <si>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</si>
  <si>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</si>
  <si>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</si>
  <si>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</si>
  <si>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</si>
  <si>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</si>
  <si>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</si>
  <si>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</si>
  <si>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</si>
  <si>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</si>
  <si>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</si>
  <si>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</si>
  <si>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</si>
  <si>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</si>
  <si>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</si>
  <si>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</si>
  <si>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</si>
  <si>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</si>
  <si>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</si>
  <si>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</si>
  <si>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</si>
  <si>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</si>
  <si>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</si>
  <si>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</si>
  <si>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</si>
  <si>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</si>
  <si>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</si>
  <si>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</si>
  <si>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</si>
  <si>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</si>
  <si>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</si>
  <si>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</si>
  <si>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</si>
  <si>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</si>
  <si>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</si>
  <si>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</si>
  <si>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</si>
  <si>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</si>
  <si>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</si>
  <si>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</si>
  <si>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</si>
  <si>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</si>
  <si>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</si>
  <si>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</si>
  <si>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</si>
  <si>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</si>
  <si>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</si>
  <si>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</si>
  <si>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</si>
  <si>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</si>
  <si>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</si>
  <si>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</si>
  <si>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</si>
  <si>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</si>
  <si>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</si>
  <si>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</si>
  <si>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</si>
  <si>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</si>
  <si>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</si>
  <si>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</si>
  <si>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</si>
  <si>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</si>
  <si>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</si>
  <si>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</si>
  <si>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</si>
  <si>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</si>
  <si>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</si>
  <si>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</si>
  <si>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</si>
  <si>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</si>
  <si>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</si>
  <si>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</si>
  <si>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</si>
  <si>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</si>
  <si>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</si>
  <si>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</si>
  <si>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</si>
  <si>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</si>
  <si>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</si>
  <si>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</si>
  <si>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</si>
  <si>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</si>
  <si>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</si>
  <si>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</si>
  <si>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</si>
  <si>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</si>
  <si>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</si>
  <si>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</si>
  <si>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</si>
  <si>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</si>
  <si>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</si>
  <si>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</si>
  <si>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</si>
  <si>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</si>
  <si>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</si>
  <si>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</si>
  <si>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</si>
  <si>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</si>
  <si>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</si>
  <si>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</si>
  <si>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</si>
  <si>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</si>
  <si>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</si>
  <si>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</si>
  <si>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</si>
  <si>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</si>
  <si>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</si>
  <si>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</si>
  <si>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</si>
  <si>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</si>
  <si>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</si>
  <si>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</si>
  <si>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</si>
  <si>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</si>
  <si>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</si>
  <si>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</si>
  <si>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</si>
  <si>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</si>
  <si>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</si>
  <si>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</si>
  <si>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</si>
  <si>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</si>
  <si>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</si>
  <si>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</si>
  <si>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</si>
  <si>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</si>
  <si>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</si>
  <si>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</si>
  <si>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</si>
  <si>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</si>
  <si>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</si>
  <si>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</si>
  <si>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</si>
  <si>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</si>
  <si>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</si>
  <si>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</si>
  <si>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</si>
  <si>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</si>
  <si>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</si>
  <si>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</si>
  <si>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</si>
  <si>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</si>
  <si>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</si>
  <si>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</si>
  <si>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</si>
  <si>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</si>
  <si>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</si>
  <si>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</si>
  <si>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</si>
  <si>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</si>
  <si>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</si>
  <si>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</si>
  <si>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</si>
  <si>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</si>
  <si>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</si>
  <si>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</si>
  <si>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</si>
  <si>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</si>
  <si>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</si>
  <si>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</si>
  <si>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</si>
  <si>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</si>
  <si>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</si>
  <si>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</si>
  <si>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</si>
  <si>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</si>
  <si>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</si>
  <si>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</si>
  <si>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</si>
  <si>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</si>
  <si>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</si>
  <si>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</si>
  <si>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</si>
  <si>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</si>
  <si>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</si>
  <si>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</si>
  <si>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</si>
  <si>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</si>
  <si>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</si>
  <si>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</si>
  <si>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</si>
  <si>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</si>
  <si>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</si>
  <si>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</si>
  <si>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</si>
  <si>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</si>
  <si>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</si>
  <si>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</si>
  <si>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</si>
  <si>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</si>
  <si>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</si>
  <si>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</si>
  <si>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</si>
  <si>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</si>
  <si>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</si>
  <si>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</si>
  <si>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</si>
  <si>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</si>
  <si>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</si>
  <si>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</si>
  <si>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</si>
  <si>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</si>
  <si>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</si>
  <si>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</si>
  <si>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</si>
  <si>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</si>
  <si>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</si>
  <si>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</si>
  <si>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</si>
  <si>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</si>
  <si>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</si>
  <si>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</si>
  <si>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</si>
  <si>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</si>
  <si>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</si>
  <si>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</si>
  <si>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</si>
  <si>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</si>
  <si>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</si>
  <si>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</si>
  <si>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</si>
  <si>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</si>
  <si>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</si>
  <si>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</si>
  <si>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</si>
  <si>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</si>
  <si>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</si>
  <si>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</si>
  <si>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</si>
  <si>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</si>
  <si>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</si>
  <si>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</si>
  <si>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</si>
  <si>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</si>
  <si>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</si>
  <si>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</si>
  <si>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</si>
  <si>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</si>
  <si>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</si>
  <si>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</si>
  <si>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</si>
  <si>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</si>
  <si>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</si>
  <si>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</si>
  <si>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</si>
  <si>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</si>
  <si>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</si>
  <si>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</si>
  <si>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</si>
  <si>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</si>
  <si>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</si>
  <si>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</si>
  <si>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</si>
  <si>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</si>
  <si>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</si>
  <si>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</si>
  <si>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</si>
  <si>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</si>
  <si>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</si>
  <si>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</si>
  <si>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</si>
  <si>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</si>
  <si>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</si>
  <si>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</si>
  <si>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</si>
  <si>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</si>
  <si>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</si>
  <si>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</si>
  <si>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</si>
  <si>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</si>
  <si>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</si>
  <si>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</si>
  <si>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</si>
  <si>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</si>
  <si>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</si>
  <si>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</si>
  <si>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</si>
  <si>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</si>
  <si>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</si>
  <si>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</si>
  <si>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</si>
  <si>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</si>
  <si>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</si>
  <si>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</si>
  <si>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</si>
  <si>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</si>
  <si>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</si>
  <si>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</si>
  <si>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</si>
  <si>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</si>
  <si>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</si>
  <si>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</si>
  <si>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</si>
  <si>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</si>
  <si>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</si>
  <si>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</si>
  <si>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</si>
  <si>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</si>
  <si>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</si>
  <si>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</si>
  <si>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</si>
  <si>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</si>
  <si>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</si>
  <si>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</si>
  <si>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</si>
  <si>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</si>
  <si>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</si>
  <si>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</si>
  <si>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</si>
  <si>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</si>
  <si>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</si>
  <si>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</si>
  <si>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</si>
  <si>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</si>
  <si>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</si>
  <si>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</si>
  <si>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</si>
  <si>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</si>
  <si>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</si>
  <si>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</si>
  <si>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</si>
  <si>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</si>
  <si>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</si>
  <si>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</si>
  <si>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</si>
  <si>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</si>
  <si>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</si>
  <si>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</si>
  <si>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</si>
  <si>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</si>
  <si>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</si>
  <si>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</si>
  <si>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</si>
  <si>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</si>
  <si>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</si>
  <si>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</si>
  <si>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</si>
  <si>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</si>
  <si>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</si>
  <si>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</si>
  <si>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</si>
  <si>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</si>
  <si>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</si>
  <si>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</si>
  <si>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</si>
  <si>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</si>
  <si>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</si>
  <si>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</si>
  <si>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</si>
  <si>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</si>
  <si>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</si>
  <si>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</si>
  <si>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</si>
  <si>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</si>
  <si>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</si>
  <si>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</si>
  <si>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</si>
  <si>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</si>
  <si>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</si>
  <si>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</si>
  <si>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</si>
  <si>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</si>
  <si>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</si>
  <si>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</si>
  <si>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</si>
  <si>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</si>
  <si>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</si>
  <si>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</si>
  <si>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</si>
  <si>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</si>
  <si>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</si>
  <si>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</si>
  <si>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</si>
  <si>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</si>
  <si>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</si>
  <si>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</si>
  <si>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</si>
  <si>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</si>
  <si>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</si>
  <si>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</si>
  <si>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</si>
  <si>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</si>
  <si>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</si>
  <si>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</si>
  <si>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</si>
  <si>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</si>
  <si>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</si>
  <si>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</si>
  <si>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</si>
  <si>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</si>
  <si>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</si>
  <si>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</si>
  <si>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</si>
  <si>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</si>
  <si>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</si>
  <si>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</si>
  <si>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</si>
  <si>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</si>
  <si>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</si>
  <si>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</si>
  <si>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</si>
  <si>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</si>
  <si>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</si>
  <si>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</si>
  <si>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</si>
  <si>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</si>
  <si>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</si>
  <si>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</si>
  <si>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</si>
  <si>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</si>
  <si>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</si>
  <si>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</si>
  <si>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</si>
  <si>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</si>
  <si>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</si>
  <si>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</si>
  <si>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</si>
  <si>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</si>
  <si>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</si>
  <si>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</si>
  <si>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</si>
  <si>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</si>
  <si>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</si>
  <si>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</si>
  <si>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</si>
  <si>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</si>
  <si>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</si>
  <si>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</si>
  <si>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</si>
  <si>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</si>
  <si>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</si>
  <si>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</si>
  <si>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</si>
  <si>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</si>
  <si>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</si>
  <si>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</si>
  <si>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</si>
  <si>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</si>
  <si>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</si>
  <si>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</si>
  <si>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</si>
  <si>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</si>
  <si>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</si>
  <si>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</si>
  <si>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</si>
  <si>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</si>
  <si>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</si>
  <si>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</si>
  <si>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</si>
  <si>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</si>
  <si>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</si>
  <si>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</si>
  <si>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</si>
  <si>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</si>
  <si>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</si>
  <si>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</si>
  <si>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</si>
  <si>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</si>
  <si>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</si>
  <si>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</si>
  <si>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</si>
  <si>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</si>
  <si>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</si>
  <si>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</si>
  <si>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</si>
  <si>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</si>
  <si>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</si>
  <si>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</si>
  <si>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</si>
  <si>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</si>
  <si>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</si>
  <si>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</si>
  <si>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</si>
  <si>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</si>
  <si>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</si>
  <si>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</si>
  <si>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</si>
  <si>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</si>
  <si>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</si>
  <si>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</si>
  <si>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</si>
  <si>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</si>
  <si>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</si>
  <si>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</si>
  <si>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</si>
  <si>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</si>
  <si>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</si>
  <si>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</si>
  <si>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</si>
  <si>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</si>
  <si>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</si>
  <si>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</si>
  <si>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</si>
  <si>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</si>
  <si>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</si>
  <si>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</si>
  <si>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</si>
  <si>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</si>
  <si>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</si>
  <si>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</si>
  <si>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</si>
  <si>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</si>
  <si>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</si>
  <si>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</si>
  <si>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</si>
  <si>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</si>
  <si>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</si>
  <si>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</si>
  <si>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</si>
  <si>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</si>
  <si>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</si>
  <si>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</si>
  <si>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</si>
  <si>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</si>
  <si>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</si>
  <si>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</si>
  <si>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</si>
  <si>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</si>
  <si>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</si>
  <si>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</si>
  <si>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</si>
  <si>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</si>
  <si>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</si>
  <si>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</si>
  <si>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</si>
  <si>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</si>
  <si>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</si>
  <si>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</si>
  <si>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</si>
  <si>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</si>
  <si>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</si>
  <si>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</si>
  <si>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</si>
  <si>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</si>
  <si>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</si>
  <si>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</si>
  <si>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</si>
  <si>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</si>
  <si>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</si>
  <si>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</si>
  <si>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</si>
  <si>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</si>
  <si>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</si>
  <si>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</si>
  <si>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</si>
  <si>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</si>
  <si>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</si>
  <si>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</si>
  <si>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</si>
  <si>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</si>
  <si>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</si>
  <si>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</si>
  <si>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</si>
  <si>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</si>
  <si>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</si>
  <si>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</si>
  <si>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</si>
  <si>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</si>
  <si>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</si>
  <si>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</si>
  <si>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</si>
  <si>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</si>
  <si>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</si>
  <si>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</si>
  <si>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</si>
  <si>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</si>
  <si>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</si>
  <si>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</si>
  <si>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</si>
  <si>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</si>
  <si>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</si>
  <si>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</si>
  <si>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</si>
  <si>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</si>
  <si>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</si>
  <si>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</si>
  <si>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</si>
  <si>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</si>
  <si>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</si>
  <si>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</si>
  <si>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</si>
  <si>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</si>
  <si>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</si>
  <si>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</si>
  <si>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</si>
  <si>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</si>
  <si>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</si>
  <si>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</si>
  <si>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</si>
  <si>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</si>
  <si>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</si>
  <si>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</si>
  <si>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</si>
  <si>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</si>
  <si>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</si>
  <si>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</si>
  <si>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</si>
  <si>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</si>
  <si>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</si>
  <si>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</si>
  <si>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</si>
  <si>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</si>
  <si>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</si>
  <si>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</si>
  <si>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</si>
  <si>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</si>
  <si>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</si>
  <si>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</si>
  <si>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</si>
  <si>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</si>
  <si>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</si>
  <si>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</si>
  <si>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</si>
  <si>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</si>
  <si>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</si>
  <si>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</si>
  <si>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</si>
  <si>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</si>
  <si>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</si>
  <si>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</si>
  <si>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</si>
  <si>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</si>
  <si>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</si>
  <si>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</si>
  <si>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</si>
  <si>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</si>
  <si>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</si>
  <si>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</si>
  <si>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</si>
  <si>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</si>
  <si>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</si>
  <si>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</si>
  <si>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</si>
  <si>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</si>
  <si>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</si>
  <si>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</si>
  <si>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</si>
  <si>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</si>
  <si>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</si>
  <si>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</si>
  <si>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</si>
  <si>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</si>
  <si>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</si>
  <si>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</si>
  <si>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</si>
  <si>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</si>
  <si>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</si>
  <si>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</si>
  <si>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</si>
  <si>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</si>
  <si>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</si>
  <si>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</si>
  <si>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</si>
  <si>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</si>
  <si>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</si>
  <si>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</si>
  <si>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</si>
  <si>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</si>
  <si>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</si>
  <si>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</si>
  <si>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</si>
  <si>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</si>
  <si>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</si>
  <si>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</si>
  <si>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</si>
  <si>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</si>
  <si>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</si>
  <si>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</si>
  <si>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</si>
  <si>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</si>
  <si>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</si>
  <si>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</si>
  <si>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</si>
  <si>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</si>
  <si>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</si>
  <si>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</si>
  <si>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</si>
  <si>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</si>
  <si>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</si>
  <si>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</si>
  <si>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</si>
  <si>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</si>
  <si>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</si>
  <si>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</si>
  <si>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</si>
  <si>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</si>
  <si>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</si>
  <si>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</si>
  <si>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</si>
  <si>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</si>
  <si>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</si>
  <si>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</si>
  <si>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</si>
  <si>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</si>
  <si>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</si>
  <si>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</si>
  <si>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</si>
  <si>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</si>
  <si>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</si>
  <si>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</si>
  <si>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</si>
  <si>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</si>
  <si>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</si>
  <si>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</si>
  <si>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</si>
  <si>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</si>
  <si>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</si>
  <si>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</si>
  <si>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</si>
  <si>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</si>
  <si>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</si>
  <si>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</si>
  <si>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</si>
  <si>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</si>
  <si>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</si>
  <si>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</si>
  <si>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</si>
  <si>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</si>
  <si>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</si>
  <si>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</si>
  <si>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</si>
  <si>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</si>
  <si>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</si>
  <si>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</si>
  <si>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</si>
  <si>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</si>
  <si>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</si>
  <si>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</si>
  <si>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</si>
  <si>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</si>
  <si>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</si>
  <si>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</si>
  <si>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</si>
  <si>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</si>
  <si>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</si>
  <si>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</si>
  <si>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</si>
  <si>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</si>
  <si>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</si>
  <si>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</si>
  <si>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</si>
  <si>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</si>
  <si>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</si>
  <si>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</si>
  <si>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</si>
  <si>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</si>
  <si>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</si>
  <si>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</si>
  <si>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</si>
  <si>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</si>
  <si>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</si>
  <si>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</si>
  <si>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</si>
  <si>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</si>
  <si>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</si>
  <si>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</si>
  <si>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</si>
  <si>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</si>
  <si>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</si>
  <si>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</si>
  <si>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</si>
  <si>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</si>
  <si>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</si>
  <si>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</si>
  <si>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</si>
  <si>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</si>
  <si>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</si>
  <si>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</si>
  <si>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</si>
  <si>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</si>
  <si>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</si>
  <si>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</si>
  <si>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</si>
  <si>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</si>
  <si>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</si>
  <si>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</si>
  <si>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</si>
  <si>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</si>
  <si>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</si>
  <si>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</si>
  <si>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</si>
  <si>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</si>
  <si>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</si>
  <si>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</si>
  <si>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</si>
  <si>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</si>
  <si>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</si>
  <si>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</si>
  <si>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</si>
  <si>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</si>
  <si>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</si>
  <si>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</si>
  <si>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</si>
  <si>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</si>
  <si>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</si>
  <si>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</si>
  <si>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</si>
  <si>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</si>
  <si>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</si>
  <si>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</si>
  <si>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</si>
  <si>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</si>
  <si>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</si>
  <si>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</si>
  <si>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</si>
  <si>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</si>
  <si>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</si>
  <si>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</si>
  <si>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</si>
  <si>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</si>
  <si>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</si>
  <si>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</si>
  <si>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</si>
  <si>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</si>
  <si>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</si>
  <si>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</si>
  <si>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</si>
  <si>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</si>
  <si>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</si>
  <si>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</si>
  <si>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</si>
  <si>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</si>
  <si>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</si>
  <si>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</si>
  <si>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</si>
  <si>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</si>
  <si>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</si>
  <si>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</si>
  <si>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</si>
  <si>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</si>
  <si>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</si>
  <si>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</si>
  <si>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</si>
  <si>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</si>
  <si>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</si>
  <si>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</si>
  <si>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</si>
  <si>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</si>
  <si>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</si>
  <si>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</si>
  <si>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</si>
  <si>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</si>
  <si>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</si>
  <si>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</si>
  <si>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</si>
  <si>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</si>
  <si>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</si>
  <si>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</si>
  <si>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</si>
  <si>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</si>
  <si>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</si>
  <si>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</si>
  <si>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</si>
  <si>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</si>
  <si>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</si>
  <si>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</si>
  <si>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</si>
  <si>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</si>
  <si>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</si>
  <si>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</si>
  <si>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</si>
  <si>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</si>
  <si>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</si>
  <si>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</si>
  <si>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</si>
  <si>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</si>
  <si>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</si>
  <si>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</si>
  <si>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</si>
  <si>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</si>
  <si>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</si>
  <si>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</si>
  <si>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</si>
  <si>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</si>
  <si>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</si>
  <si>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</si>
  <si>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</si>
  <si>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</si>
  <si>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</si>
  <si>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</si>
  <si>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</si>
  <si>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</si>
  <si>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</si>
  <si>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</si>
  <si>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</si>
  <si>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</si>
  <si>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</si>
  <si>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</si>
  <si>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</si>
  <si>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</si>
  <si>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</si>
  <si>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</si>
  <si>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</si>
  <si>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</si>
  <si>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</si>
  <si>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</si>
  <si>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</si>
  <si>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</si>
  <si>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</si>
  <si>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</si>
  <si>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</si>
  <si>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</si>
  <si>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</si>
  <si>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</si>
  <si>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</si>
  <si>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</si>
  <si>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</si>
  <si>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</si>
  <si>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</si>
  <si>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</si>
  <si>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</si>
  <si>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</si>
  <si>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</si>
  <si>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</si>
  <si>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</si>
  <si>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</si>
  <si>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</si>
  <si>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</si>
  <si>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</si>
  <si>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</si>
  <si>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</si>
  <si>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</si>
  <si>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</si>
  <si>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</si>
  <si>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</si>
  <si>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</si>
  <si>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</si>
  <si>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</si>
  <si>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</si>
  <si>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</si>
  <si>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</si>
  <si>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</si>
  <si>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</si>
  <si>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</si>
  <si>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</si>
  <si>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</si>
  <si>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</si>
  <si>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</si>
  <si>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</si>
  <si>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</si>
  <si>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</si>
  <si>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</si>
  <si>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</si>
  <si>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</si>
  <si>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</si>
  <si>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</si>
  <si>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</si>
  <si>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</si>
  <si>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</si>
  <si>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</si>
  <si>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</si>
  <si>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</si>
  <si>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</si>
  <si>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</si>
  <si>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</si>
  <si>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</si>
  <si>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</si>
  <si>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</si>
  <si>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</si>
  <si>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</si>
  <si>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</si>
  <si>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</si>
  <si>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</si>
  <si>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</si>
  <si>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</si>
  <si>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</si>
  <si>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</si>
  <si>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</si>
  <si>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</si>
  <si>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</si>
  <si>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</si>
  <si>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</si>
  <si>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</si>
  <si>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</si>
  <si>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</si>
  <si>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</si>
  <si>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</si>
  <si>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</si>
  <si>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</si>
  <si>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</si>
  <si>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</si>
  <si>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</si>
  <si>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</si>
  <si>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</si>
  <si>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</si>
  <si>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</si>
  <si>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</si>
  <si>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</si>
  <si>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</si>
  <si>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</si>
  <si>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</si>
  <si>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</si>
  <si>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</si>
  <si>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</si>
  <si>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</si>
  <si>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</si>
  <si>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</si>
  <si>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</si>
  <si>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</si>
  <si>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</si>
  <si>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</si>
  <si>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</si>
  <si>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</si>
  <si>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</si>
  <si>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</si>
  <si>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</si>
  <si>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</si>
  <si>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</si>
  <si>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</si>
  <si>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</si>
  <si>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</si>
  <si>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</si>
  <si>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</si>
  <si>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</si>
  <si>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</si>
  <si>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</si>
  <si>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</si>
  <si>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</si>
  <si>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</si>
  <si>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</si>
  <si>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</si>
  <si>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</si>
  <si>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</si>
  <si>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</si>
  <si>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</si>
  <si>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</si>
  <si>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</si>
  <si>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</si>
  <si>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</si>
  <si>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</si>
  <si>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</si>
  <si>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</si>
  <si>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</si>
  <si>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</si>
  <si>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</si>
  <si>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</si>
  <si>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</si>
  <si>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</si>
  <si>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</si>
  <si>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</si>
  <si>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</si>
  <si>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</si>
  <si>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</si>
  <si>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</si>
  <si>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</si>
  <si>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</si>
  <si>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</si>
  <si>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</si>
  <si>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</si>
  <si>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</si>
  <si>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</si>
  <si>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</si>
  <si>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</si>
  <si>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</si>
  <si>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</si>
  <si>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</si>
  <si>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</si>
  <si>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</si>
  <si>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</si>
  <si>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</si>
  <si>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</si>
  <si>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</si>
  <si>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</si>
  <si>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</si>
  <si>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</si>
  <si>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</si>
  <si>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</si>
  <si>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</si>
  <si>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</si>
  <si>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</si>
  <si>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</si>
  <si>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</si>
  <si>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</si>
  <si>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</si>
  <si>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</si>
  <si>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</si>
  <si>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</si>
  <si>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</si>
  <si>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</si>
  <si>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</si>
  <si>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</si>
  <si>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</si>
  <si>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</si>
  <si>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</si>
  <si>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</si>
  <si>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</si>
  <si>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</si>
  <si>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</si>
  <si>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</si>
  <si>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</si>
  <si>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</si>
  <si>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</si>
  <si>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</si>
  <si>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</si>
  <si>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</si>
  <si>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</si>
  <si>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</si>
  <si>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</si>
  <si>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</si>
  <si>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</si>
  <si>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</si>
  <si>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</si>
  <si>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</si>
  <si>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</si>
  <si>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</si>
  <si>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</si>
  <si>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</si>
  <si>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</si>
  <si>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</si>
  <si>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</si>
  <si>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</si>
  <si>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</si>
  <si>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</si>
  <si>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</si>
  <si>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</si>
  <si>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</si>
  <si>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</si>
  <si>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</si>
  <si>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</si>
  <si>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</si>
  <si>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</si>
  <si>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</si>
  <si>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</si>
  <si>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</si>
  <si>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</si>
  <si>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</si>
  <si>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</si>
  <si>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</si>
  <si>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</si>
  <si>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</si>
  <si>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</si>
  <si>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</si>
  <si>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</si>
  <si>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</si>
  <si>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</si>
  <si>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</si>
  <si>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</si>
  <si>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</si>
  <si>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</si>
  <si>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</si>
  <si>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</si>
  <si>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</si>
  <si>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</si>
  <si>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</si>
  <si>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</si>
  <si>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</si>
  <si>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</si>
  <si>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</si>
  <si>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</si>
  <si>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</si>
  <si>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</si>
  <si>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</si>
  <si>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</si>
  <si>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</si>
  <si>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</si>
  <si>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</si>
  <si>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</si>
  <si>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</si>
  <si>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</si>
  <si>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</si>
  <si>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</si>
  <si>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</si>
  <si>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</si>
  <si>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</si>
  <si>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</si>
  <si>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</si>
  <si>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</si>
  <si>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</si>
  <si>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</si>
  <si>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</si>
  <si>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</si>
  <si>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</si>
  <si>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</si>
  <si>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</si>
  <si>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</si>
  <si>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</si>
  <si>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</si>
  <si>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</si>
  <si>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</si>
  <si>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</si>
  <si>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</si>
  <si>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</si>
  <si>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</si>
  <si>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</si>
  <si>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</si>
  <si>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</si>
  <si>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</si>
  <si>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</si>
  <si>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</si>
  <si>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</si>
  <si>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</si>
  <si>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</si>
  <si>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</si>
  <si>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</si>
  <si>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</si>
  <si>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</si>
  <si>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</si>
  <si>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</si>
  <si>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</si>
  <si>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</si>
  <si>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</si>
  <si>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</si>
  <si>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</si>
  <si>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</si>
  <si>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</si>
  <si>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</si>
  <si>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</si>
  <si>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</si>
  <si>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</si>
  <si>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</si>
  <si>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</si>
  <si>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</si>
  <si>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</si>
  <si>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</si>
  <si>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</si>
  <si>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</si>
  <si>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</si>
  <si>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</si>
  <si>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</si>
  <si>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</si>
  <si>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</si>
  <si>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</si>
  <si>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</si>
  <si>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</si>
  <si>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</si>
  <si>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</si>
  <si>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</si>
  <si>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</si>
  <si>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</si>
  <si>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</si>
  <si>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</si>
  <si>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</si>
  <si>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</si>
  <si>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</si>
  <si>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</si>
  <si>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</si>
  <si>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</si>
  <si>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</si>
  <si>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</si>
  <si>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</si>
  <si>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</si>
  <si>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</si>
  <si>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</si>
  <si>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</si>
  <si>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</si>
  <si>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</si>
  <si>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</si>
  <si>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</si>
  <si>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</si>
  <si>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</si>
  <si>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</si>
  <si>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</si>
  <si>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</si>
  <si>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</si>
  <si>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</si>
  <si>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</si>
  <si>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</si>
  <si>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</si>
  <si>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</si>
  <si>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</si>
  <si>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</si>
  <si>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</si>
  <si>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</si>
  <si>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</si>
  <si>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</si>
  <si>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</si>
  <si>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</si>
  <si>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</si>
  <si>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</si>
  <si>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</si>
  <si>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</si>
  <si>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</si>
  <si>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</si>
  <si>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</si>
  <si>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</si>
  <si>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</si>
  <si>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</si>
  <si>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</si>
  <si>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</si>
  <si>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</si>
  <si>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</si>
  <si>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</si>
  <si>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</si>
  <si>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</si>
  <si>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</si>
  <si>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</si>
  <si>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</si>
  <si>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</si>
  <si>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</si>
  <si>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</si>
  <si>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</si>
  <si>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</si>
  <si>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</si>
  <si>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</si>
  <si>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</si>
  <si>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</si>
  <si>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</si>
  <si>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</si>
  <si>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</si>
  <si>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</si>
  <si>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</si>
  <si>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</si>
  <si>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</si>
  <si>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</si>
  <si>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</si>
  <si>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</si>
  <si>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</si>
  <si>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</si>
  <si>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</si>
  <si>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</si>
  <si>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</si>
  <si>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</si>
  <si>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</si>
  <si>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</si>
  <si>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</si>
  <si>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</si>
  <si>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</si>
  <si>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</si>
  <si>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</si>
  <si>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</si>
  <si>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</si>
  <si>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</si>
  <si>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</si>
  <si>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</si>
  <si>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</si>
  <si>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</si>
  <si>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</si>
  <si>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</si>
  <si>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</si>
  <si>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</si>
  <si>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</si>
  <si>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</si>
  <si>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</si>
  <si>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</si>
  <si>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</si>
  <si>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</si>
  <si>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</si>
  <si>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</si>
  <si>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</si>
  <si>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</si>
  <si>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</si>
  <si>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</si>
  <si>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</si>
  <si>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</si>
  <si>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</si>
  <si>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</si>
  <si>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</si>
  <si>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</si>
  <si>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</si>
  <si>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</si>
  <si>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</si>
  <si>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</si>
  <si>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</si>
  <si>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</si>
  <si>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</si>
  <si>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</si>
  <si>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</si>
  <si>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</si>
  <si>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</si>
  <si>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</si>
  <si>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</si>
  <si>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</si>
  <si>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</si>
  <si>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</si>
  <si>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</si>
  <si>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</si>
  <si>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</si>
  <si>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</si>
  <si>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</si>
  <si>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</si>
  <si>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</si>
  <si>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</si>
  <si>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</si>
  <si>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</si>
  <si>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</si>
  <si>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</si>
  <si>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</si>
  <si>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</si>
  <si>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</si>
  <si>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</si>
  <si>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</si>
  <si>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</si>
  <si>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</si>
  <si>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</si>
  <si>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</si>
  <si>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</si>
  <si>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</si>
  <si>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</si>
  <si>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</si>
  <si>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</si>
  <si>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</si>
  <si>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</si>
  <si>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</si>
  <si>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</si>
  <si>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</si>
  <si>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</si>
  <si>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</si>
  <si>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</si>
  <si>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</si>
  <si>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</si>
  <si>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</si>
  <si>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</si>
  <si>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</si>
  <si>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</si>
  <si>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</si>
  <si>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</si>
  <si>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</si>
  <si>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</si>
  <si>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</si>
  <si>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</si>
  <si>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</si>
  <si>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</si>
  <si>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</si>
  <si>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</si>
  <si>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</si>
  <si>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</si>
  <si>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</si>
  <si>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</si>
  <si>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</si>
  <si>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</si>
  <si>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</si>
  <si>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</si>
  <si>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</si>
  <si>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</si>
  <si>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</si>
  <si>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</si>
  <si>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</si>
  <si>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</si>
  <si>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</si>
  <si>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</si>
  <si>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</si>
  <si>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</si>
  <si>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</si>
  <si>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</si>
  <si>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</si>
  <si>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</si>
  <si>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</si>
  <si>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</si>
  <si>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</si>
  <si>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</si>
  <si>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</si>
  <si>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</si>
  <si>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</si>
  <si>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</si>
  <si>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</si>
  <si>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</si>
  <si>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</si>
  <si>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</si>
  <si>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</si>
  <si>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</si>
  <si>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</si>
  <si>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</si>
  <si>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</si>
  <si>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</si>
  <si>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</si>
  <si>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</si>
  <si>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</si>
  <si>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</si>
  <si>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</si>
  <si>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</si>
  <si>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</si>
  <si>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</si>
  <si>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</si>
  <si>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</si>
  <si>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</si>
  <si>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</si>
  <si>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</si>
  <si>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</si>
  <si>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</si>
  <si>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</si>
  <si>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</si>
  <si>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</si>
  <si>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</si>
  <si>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</si>
  <si>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</si>
  <si>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</si>
  <si>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</si>
  <si>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</si>
  <si>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</si>
  <si>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</si>
  <si>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</si>
  <si>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</si>
  <si>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</si>
  <si>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</si>
  <si>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</si>
  <si>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</si>
  <si>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</si>
  <si>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</si>
  <si>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</si>
  <si>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</si>
  <si>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</si>
  <si>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</si>
  <si>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</si>
  <si>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</si>
  <si>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</si>
  <si>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</si>
  <si>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</si>
  <si>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</si>
  <si>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</si>
  <si>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</si>
  <si>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</si>
  <si>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</si>
  <si>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</si>
  <si>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</si>
  <si>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</si>
  <si>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</si>
  <si>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</si>
  <si>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</si>
  <si>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</si>
  <si>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</si>
  <si>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</si>
  <si>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</si>
  <si>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</si>
  <si>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</si>
  <si>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</si>
  <si>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</si>
  <si>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</si>
  <si>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</si>
  <si>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</si>
  <si>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</si>
  <si>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</si>
  <si>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</si>
  <si>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</si>
  <si>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</si>
  <si>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</si>
  <si>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</si>
  <si>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</si>
  <si>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</si>
  <si>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</si>
  <si>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</si>
  <si>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</si>
  <si>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</si>
  <si>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</si>
  <si>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</si>
  <si>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</si>
  <si>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</si>
  <si>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</si>
  <si>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</si>
  <si>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</si>
  <si>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</si>
  <si>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</si>
  <si>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</si>
  <si>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</si>
  <si>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</si>
  <si>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</si>
  <si>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</si>
  <si>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</si>
  <si>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</si>
  <si>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</si>
  <si>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</si>
  <si>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</si>
  <si>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</si>
  <si>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</si>
  <si>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</si>
  <si>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</si>
  <si>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</si>
  <si>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</si>
  <si>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</si>
  <si>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</si>
  <si>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</si>
  <si>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</si>
  <si>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</si>
  <si>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</si>
  <si>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</si>
  <si>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</si>
  <si>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</si>
  <si>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</si>
  <si>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</si>
  <si>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</si>
  <si>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</si>
  <si>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</si>
  <si>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</si>
  <si>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</si>
  <si>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</si>
  <si>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</si>
  <si>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</si>
  <si>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</si>
  <si>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</si>
  <si>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</si>
  <si>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</si>
  <si>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</si>
  <si>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</si>
  <si>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</si>
  <si>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</si>
  <si>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</si>
  <si>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</si>
  <si>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</si>
  <si>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</si>
  <si>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</si>
  <si>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</si>
  <si>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</si>
  <si>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</si>
  <si>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</si>
  <si>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</si>
  <si>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</si>
  <si>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</si>
  <si>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</si>
  <si>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</si>
  <si>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</si>
  <si>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</si>
  <si>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</si>
  <si>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</si>
  <si>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</si>
  <si>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</si>
  <si>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</si>
  <si>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</si>
  <si>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</si>
  <si>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</si>
  <si>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</si>
  <si>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</si>
  <si>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</si>
  <si>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</si>
  <si>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</si>
  <si>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</si>
  <si>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</si>
  <si>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</si>
  <si>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</si>
  <si>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</si>
  <si>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</si>
  <si>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</si>
  <si>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</si>
  <si>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</si>
  <si>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</si>
  <si>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</si>
  <si>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</si>
  <si>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</si>
  <si>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</si>
  <si>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</si>
  <si>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</si>
  <si>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</si>
  <si>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</si>
  <si>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</si>
  <si>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</si>
  <si>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</si>
  <si>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</si>
  <si>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</si>
  <si>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</si>
  <si>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</si>
  <si>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</si>
  <si>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</si>
  <si>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</si>
  <si>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</si>
  <si>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</si>
  <si>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</si>
  <si>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</si>
  <si>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</si>
  <si>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</si>
  <si>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</si>
  <si>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</si>
  <si>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</si>
  <si>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</si>
  <si>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</si>
  <si>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</si>
  <si>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</si>
  <si>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</si>
  <si>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</si>
  <si>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</si>
  <si>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</si>
  <si>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</si>
  <si>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</si>
  <si>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</si>
  <si>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</si>
  <si>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</si>
  <si>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</si>
  <si>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</si>
  <si>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</si>
  <si>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</si>
  <si>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</si>
  <si>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</si>
  <si>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</si>
  <si>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</si>
  <si>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</si>
  <si>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</si>
  <si>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</si>
  <si>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</si>
  <si>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</si>
  <si>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</si>
  <si>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</si>
  <si>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</si>
  <si>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</si>
  <si>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</si>
  <si>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</si>
  <si>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</si>
  <si>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</si>
  <si>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</si>
  <si>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</si>
  <si>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</si>
  <si>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</si>
  <si>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</si>
  <si>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</si>
  <si>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</si>
  <si>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</si>
  <si>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</si>
  <si>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</si>
  <si>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</si>
  <si>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</si>
  <si>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</si>
  <si>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</si>
  <si>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</si>
  <si>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</si>
  <si>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</si>
  <si>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</si>
  <si>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</si>
  <si>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</si>
  <si>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</si>
  <si>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</si>
  <si>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</si>
  <si>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</si>
  <si>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</si>
  <si>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</si>
  <si>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</si>
  <si>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</si>
  <si>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</si>
  <si>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</si>
  <si>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</si>
  <si>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</si>
  <si>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</si>
  <si>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</si>
  <si>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</si>
  <si>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</si>
  <si>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</si>
  <si>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</si>
  <si>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</si>
  <si>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</si>
  <si>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</si>
  <si>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</si>
  <si>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</si>
  <si>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</si>
  <si>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</si>
  <si>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</si>
  <si>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</si>
  <si>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</si>
  <si>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</si>
  <si>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</si>
  <si>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</si>
  <si>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</si>
  <si>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</si>
  <si>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</si>
  <si>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</si>
  <si>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</si>
  <si>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</si>
  <si>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</si>
  <si>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</si>
  <si>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</si>
  <si>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</si>
  <si>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</si>
  <si>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</si>
  <si>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</si>
  <si>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</si>
  <si>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</si>
  <si>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</si>
  <si>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</si>
  <si>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</si>
  <si>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</si>
  <si>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</si>
  <si>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</si>
  <si>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</si>
  <si>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</si>
  <si>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</si>
  <si>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</si>
  <si>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</si>
  <si>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</si>
  <si>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</si>
  <si>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</si>
  <si>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</si>
  <si>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</si>
  <si>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</si>
  <si>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</si>
  <si>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</si>
  <si>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</si>
  <si>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</si>
  <si>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</si>
  <si>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</si>
  <si>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</si>
  <si>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</si>
  <si>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</si>
  <si>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</si>
  <si>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</si>
  <si>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</si>
  <si>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</si>
  <si>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</si>
  <si>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</si>
  <si>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</si>
  <si>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</si>
  <si>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</si>
  <si>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</si>
  <si>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</si>
  <si>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</si>
  <si>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</si>
  <si>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</si>
  <si>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</si>
  <si>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</si>
  <si>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</si>
  <si>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</si>
  <si>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</si>
  <si>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</si>
  <si>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</si>
  <si>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</si>
  <si>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</si>
  <si>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</si>
  <si>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</si>
  <si>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</si>
  <si>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</si>
  <si>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</si>
  <si>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</si>
  <si>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</si>
  <si>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</si>
  <si>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</si>
  <si>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</si>
  <si>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</si>
  <si>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</si>
  <si>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</si>
  <si>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</si>
  <si>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</si>
  <si>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</si>
  <si>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</si>
  <si>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</si>
  <si>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</si>
  <si>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</si>
  <si>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</si>
  <si>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</si>
  <si>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</si>
  <si>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</si>
  <si>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</si>
  <si>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</si>
  <si>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</si>
  <si>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</si>
  <si>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</si>
  <si>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</si>
  <si>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</si>
  <si>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</si>
  <si>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</si>
  <si>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</si>
  <si>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</si>
  <si>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</si>
  <si>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</si>
  <si>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</si>
  <si>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</si>
  <si>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</si>
  <si>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</si>
  <si>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</si>
  <si>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</si>
  <si>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</si>
  <si>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</si>
  <si>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</si>
  <si>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</si>
  <si>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</si>
  <si>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</si>
  <si>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</si>
  <si>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</si>
  <si>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</si>
  <si>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</si>
  <si>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</si>
  <si>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</si>
  <si>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</si>
  <si>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</si>
  <si>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</si>
  <si>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</si>
  <si>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</si>
  <si>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</si>
  <si>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</si>
  <si>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</si>
  <si>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</si>
  <si>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</si>
  <si>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</si>
  <si>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</si>
  <si>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</si>
  <si>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</si>
  <si>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</si>
  <si>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</si>
  <si>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</si>
  <si>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</si>
  <si>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</si>
  <si>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</si>
  <si>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</si>
  <si>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</si>
  <si>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</si>
  <si>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</si>
  <si>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</si>
  <si>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</si>
  <si>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</si>
  <si>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</si>
  <si>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</si>
  <si>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</si>
  <si>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</si>
  <si>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</si>
  <si>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</si>
  <si>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</si>
  <si>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</si>
  <si>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</si>
  <si>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</si>
  <si>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</si>
  <si>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</si>
  <si>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</si>
  <si>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</si>
  <si>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</si>
  <si>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</si>
  <si>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</si>
  <si>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</si>
  <si>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</si>
  <si>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</si>
  <si>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</si>
  <si>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</si>
  <si>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</si>
  <si>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</si>
  <si>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</si>
  <si>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</si>
  <si>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</si>
  <si>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</si>
  <si>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</si>
  <si>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</si>
  <si>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</si>
  <si>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</si>
  <si>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</si>
  <si>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</si>
  <si>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</si>
  <si>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</si>
  <si>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</si>
  <si>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</si>
  <si>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</si>
  <si>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</si>
  <si>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</si>
  <si>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</si>
  <si>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</si>
  <si>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</si>
  <si>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</si>
  <si>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</si>
  <si>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</si>
  <si>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</si>
  <si>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</si>
  <si>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</si>
  <si>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</si>
  <si>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</si>
  <si>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</si>
  <si>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</si>
  <si>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</si>
  <si>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</si>
  <si>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</si>
  <si>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</si>
  <si>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</si>
  <si>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</si>
  <si>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</si>
  <si>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</si>
  <si>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</si>
  <si>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</si>
  <si>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</si>
  <si>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</si>
  <si>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</si>
  <si>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</si>
  <si>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</si>
  <si>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</si>
  <si>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</si>
  <si>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</si>
  <si>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</si>
  <si>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</si>
  <si>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</si>
  <si>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</si>
  <si>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</si>
  <si>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</si>
  <si>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</si>
  <si>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</si>
  <si>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</si>
  <si>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</si>
  <si>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</si>
  <si>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</si>
  <si>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</si>
  <si>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</si>
  <si>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</si>
  <si>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</si>
  <si>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</si>
  <si>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</si>
  <si>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</si>
  <si>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</si>
  <si>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</si>
  <si>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</si>
  <si>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</si>
  <si>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</si>
  <si>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</si>
  <si>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</si>
  <si>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</si>
  <si>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</si>
  <si>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</si>
  <si>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</si>
  <si>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</si>
  <si>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</si>
  <si>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</si>
  <si>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</si>
  <si>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</si>
  <si>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</si>
  <si>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</si>
  <si>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</si>
  <si>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</si>
  <si>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</si>
  <si>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</si>
  <si>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</si>
  <si>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</si>
  <si>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</si>
  <si>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</si>
  <si>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</si>
  <si>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</si>
  <si>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</si>
  <si>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</si>
  <si>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</si>
  <si>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</si>
  <si>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</si>
  <si>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</si>
  <si>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</si>
  <si>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</si>
  <si>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</si>
  <si>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</si>
  <si>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</si>
  <si>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</si>
  <si>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</si>
  <si>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</si>
  <si>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</si>
  <si>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</si>
  <si>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</si>
  <si>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</si>
  <si>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</si>
  <si>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</si>
  <si>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</si>
  <si>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</si>
  <si>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</si>
  <si>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</si>
  <si>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</si>
  <si>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</si>
  <si>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</si>
  <si>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</si>
  <si>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</si>
  <si>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</si>
  <si>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</si>
  <si>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</si>
  <si>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</si>
  <si>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</si>
  <si>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</si>
  <si>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</si>
  <si>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</si>
  <si>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</si>
  <si>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</si>
  <si>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</si>
  <si>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</si>
  <si>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</si>
  <si>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</si>
  <si>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</si>
  <si>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</si>
  <si>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</si>
  <si>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</si>
  <si>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</si>
  <si>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</si>
  <si>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</si>
  <si>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</si>
  <si>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</si>
  <si>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</si>
  <si>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</si>
  <si>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</si>
  <si>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</si>
  <si>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</si>
  <si>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</si>
  <si>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</si>
  <si>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</si>
  <si>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</si>
  <si>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</si>
  <si>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</si>
  <si>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</si>
  <si>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</si>
  <si>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</si>
  <si>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</si>
  <si>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</si>
  <si>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</si>
  <si>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</si>
  <si>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</si>
  <si>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</si>
  <si>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</si>
  <si>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</si>
  <si>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</si>
  <si>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</si>
  <si>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</si>
  <si>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</si>
  <si>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</si>
  <si>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</si>
  <si>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</si>
  <si>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</si>
  <si>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</si>
  <si>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</si>
  <si>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</si>
  <si>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</si>
  <si>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</si>
  <si>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</si>
  <si>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</si>
  <si>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</si>
  <si>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</si>
  <si>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</si>
  <si>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</si>
  <si>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</si>
  <si>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</si>
  <si>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</si>
  <si>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</si>
  <si>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</si>
  <si>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</si>
  <si>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</si>
  <si>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</si>
  <si>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</si>
  <si>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</si>
  <si>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</si>
  <si>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</si>
  <si>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</si>
  <si>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</si>
  <si>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</si>
  <si>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</si>
  <si>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</si>
  <si>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</si>
  <si>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</si>
  <si>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</si>
  <si>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</si>
  <si>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</si>
  <si>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</si>
  <si>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</si>
  <si>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</si>
  <si>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</si>
  <si>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</si>
  <si>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</si>
  <si>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</si>
  <si>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</si>
  <si>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</si>
  <si>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</si>
  <si>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</si>
  <si>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</si>
  <si>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</si>
  <si>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</si>
  <si>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</si>
  <si>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</si>
  <si>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</si>
  <si>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</si>
  <si>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</si>
  <si>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</si>
  <si>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</si>
  <si>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</si>
  <si>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</si>
  <si>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</si>
  <si>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</si>
  <si>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</si>
  <si>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</si>
  <si>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</si>
  <si>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</si>
  <si>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</si>
  <si>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</si>
  <si>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</si>
  <si>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</si>
  <si>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</si>
  <si>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</si>
  <si>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</si>
  <si>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</si>
  <si>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</si>
  <si>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</si>
  <si>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</si>
  <si>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</si>
  <si>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</si>
  <si>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</si>
  <si>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</si>
  <si>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</si>
  <si>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</si>
  <si>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</si>
  <si>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</si>
  <si>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</si>
  <si>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</si>
  <si>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</si>
  <si>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</si>
  <si>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</si>
  <si>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</si>
  <si>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</si>
  <si>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</si>
  <si>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</si>
  <si>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</si>
  <si>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</si>
  <si>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</si>
  <si>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</si>
  <si>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</si>
  <si>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</si>
  <si>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</si>
  <si>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</si>
  <si>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</si>
  <si>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</si>
  <si>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</si>
  <si>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</si>
  <si>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</si>
  <si>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</si>
  <si>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</si>
  <si>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</si>
  <si>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</si>
  <si>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</si>
  <si>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</si>
  <si>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</si>
  <si>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</si>
  <si>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</si>
  <si>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</si>
  <si>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</si>
  <si>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</si>
  <si>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</si>
  <si>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</si>
  <si>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</si>
  <si>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</si>
  <si>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</si>
  <si>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</si>
  <si>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</si>
  <si>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</si>
  <si>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</si>
  <si>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</si>
  <si>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</si>
  <si>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</si>
  <si>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</si>
  <si>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</si>
  <si>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</si>
  <si>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</si>
  <si>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</si>
  <si>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</si>
  <si>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</si>
  <si>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</si>
  <si>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</si>
  <si>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</si>
  <si>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</si>
  <si>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</si>
  <si>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</si>
  <si>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</si>
  <si>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</si>
  <si>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</si>
  <si>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</si>
  <si>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</si>
  <si>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</si>
  <si>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</si>
  <si>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</si>
  <si>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</si>
  <si>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</si>
  <si>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</si>
  <si>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</si>
  <si>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</si>
  <si>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</si>
  <si>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</si>
  <si>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</si>
  <si>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</si>
  <si>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</si>
  <si>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</si>
  <si>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</si>
  <si>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</si>
  <si>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</si>
  <si>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</si>
  <si>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</si>
  <si>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</si>
  <si>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</si>
  <si>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</si>
  <si>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</si>
  <si>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</si>
  <si>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</si>
  <si>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</si>
  <si>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</si>
  <si>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</si>
  <si>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</si>
  <si>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</si>
  <si>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</si>
  <si>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</si>
  <si>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</si>
  <si>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</si>
  <si>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</si>
  <si>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</si>
  <si>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</si>
  <si>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</si>
  <si>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</si>
  <si>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</si>
  <si>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</si>
  <si>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</si>
  <si>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</si>
  <si>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</si>
  <si>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</si>
  <si>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</si>
  <si>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</si>
  <si>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</si>
  <si>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</si>
  <si>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</si>
  <si>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</si>
  <si>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</si>
  <si>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</si>
  <si>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</si>
  <si>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</si>
  <si>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</si>
  <si>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</si>
  <si>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</si>
  <si>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</si>
  <si>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</si>
  <si>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</si>
  <si>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</si>
  <si>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</si>
  <si>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</si>
  <si>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</si>
  <si>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</si>
  <si>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</si>
  <si>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</si>
  <si>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</si>
  <si>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</si>
  <si>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</si>
  <si>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</si>
  <si>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</si>
  <si>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</si>
  <si>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</si>
  <si>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</si>
  <si>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</si>
  <si>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</si>
  <si>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</si>
  <si>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</si>
  <si>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</si>
  <si>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</si>
  <si>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</si>
  <si>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</si>
  <si>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</si>
  <si>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</si>
  <si>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</si>
  <si>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</si>
  <si>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</si>
  <si>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</si>
  <si>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</si>
  <si>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</si>
  <si>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</si>
  <si>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</si>
  <si>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</si>
  <si>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</si>
  <si>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</si>
  <si>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</si>
  <si>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</si>
  <si>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</si>
  <si>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</si>
  <si>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</si>
  <si>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</si>
  <si>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</si>
  <si>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</si>
  <si>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</si>
  <si>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</si>
  <si>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</si>
  <si>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</si>
  <si>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</si>
  <si>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</si>
  <si>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</si>
  <si>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</si>
  <si>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</si>
  <si>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</si>
  <si>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</si>
  <si>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</si>
  <si>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</si>
  <si>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</si>
  <si>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</si>
  <si>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</si>
  <si>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</si>
  <si>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</si>
  <si>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</si>
  <si>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</si>
  <si>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</si>
  <si>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</si>
  <si>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</si>
  <si>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</si>
  <si>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</si>
  <si>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</si>
  <si>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</si>
  <si>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</si>
  <si>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</si>
  <si>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</si>
  <si>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</si>
  <si>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</si>
  <si>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</si>
  <si>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</si>
  <si>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</si>
  <si>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</si>
  <si>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</si>
  <si>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</si>
  <si>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</si>
  <si>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</si>
  <si>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</si>
  <si>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</si>
  <si>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</si>
  <si>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</si>
  <si>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</si>
  <si>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</si>
  <si>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</si>
  <si>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</si>
  <si>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</si>
  <si>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</si>
  <si>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</si>
  <si>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</si>
  <si>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</si>
  <si>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</si>
  <si>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</si>
  <si>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</si>
  <si>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</si>
  <si>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</si>
  <si>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</si>
  <si>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</si>
  <si>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</si>
  <si>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</si>
  <si>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</si>
  <si>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</si>
  <si>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</si>
  <si>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</si>
  <si>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</si>
  <si>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</si>
  <si>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</si>
  <si>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</si>
  <si>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</si>
  <si>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</si>
  <si>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</si>
  <si>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</si>
  <si>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</si>
  <si>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</si>
  <si>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</si>
  <si>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</si>
  <si>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</si>
  <si>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</si>
  <si>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</si>
  <si>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</si>
  <si>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</si>
  <si>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</si>
  <si>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</si>
  <si>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</si>
  <si>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</si>
  <si>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</si>
  <si>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</si>
  <si>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</si>
  <si>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</si>
  <si>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</si>
  <si>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</si>
  <si>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</si>
  <si>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</si>
  <si>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</si>
  <si>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</si>
  <si>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</si>
  <si>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</si>
  <si>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</si>
  <si>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</si>
  <si>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</si>
  <si>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</si>
  <si>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</si>
  <si>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</si>
  <si>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</si>
  <si>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</si>
  <si>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</si>
  <si>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</si>
  <si>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</si>
  <si>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</si>
  <si>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</si>
  <si>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</si>
  <si>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</si>
  <si>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</si>
  <si>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</si>
  <si>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</si>
  <si>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</si>
  <si>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</si>
  <si>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</si>
  <si>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</si>
  <si>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</si>
  <si>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</si>
  <si>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</si>
  <si>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</si>
  <si>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</si>
  <si>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</si>
  <si>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</si>
  <si>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</si>
  <si>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</si>
  <si>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</si>
  <si>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</si>
  <si>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</si>
  <si>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</si>
  <si>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</si>
  <si>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</si>
  <si>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</si>
  <si>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</si>
  <si>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</si>
  <si>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</si>
  <si>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</si>
  <si>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</si>
  <si>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</si>
  <si>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</si>
  <si>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</si>
  <si>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</si>
  <si>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</si>
  <si>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</si>
  <si>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</si>
  <si>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</si>
  <si>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</si>
  <si>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</si>
  <si>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</si>
  <si>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</si>
  <si>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</si>
  <si>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</si>
  <si>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</si>
  <si>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</si>
  <si>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</si>
  <si>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</si>
  <si>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</si>
  <si>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</si>
  <si>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</si>
  <si>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</si>
  <si>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</si>
  <si>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</si>
  <si>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</si>
  <si>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</si>
  <si>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</si>
  <si>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</si>
  <si>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</si>
  <si>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</si>
  <si>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</si>
  <si>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</si>
  <si>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</si>
  <si>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</si>
  <si>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</si>
  <si>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</si>
  <si>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</si>
  <si>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</si>
  <si>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</si>
  <si>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</si>
  <si>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</si>
  <si>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</si>
  <si>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</si>
  <si>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</si>
  <si>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</si>
  <si>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</si>
  <si>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</si>
  <si>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</si>
  <si>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</si>
  <si>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</si>
  <si>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</si>
  <si>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</si>
  <si>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</si>
  <si>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</si>
  <si>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</si>
  <si>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</si>
  <si>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</si>
  <si>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</si>
  <si>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</si>
  <si>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</si>
  <si>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</si>
  <si>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</si>
  <si>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</si>
  <si>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</si>
  <si>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</si>
  <si>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</si>
  <si>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</si>
  <si>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</si>
  <si>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</si>
  <si>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</si>
  <si>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</si>
  <si>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</si>
  <si>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</si>
  <si>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</si>
  <si>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</si>
  <si>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</si>
  <si>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</si>
  <si>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</si>
  <si>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</si>
  <si>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</si>
  <si>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</si>
  <si>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</si>
  <si>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</si>
  <si>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</si>
  <si>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</si>
  <si>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</si>
  <si>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</si>
  <si>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</si>
  <si>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</si>
  <si>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</si>
  <si>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</si>
  <si>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</si>
  <si>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</si>
  <si>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</si>
  <si>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</si>
  <si>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</si>
  <si>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</si>
  <si>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</si>
  <si>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</si>
  <si>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</si>
  <si>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</si>
  <si>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</si>
  <si>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</si>
  <si>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</si>
  <si>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</si>
  <si>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</si>
  <si>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</si>
  <si>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</si>
  <si>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</si>
  <si>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</si>
  <si>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</si>
  <si>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</si>
  <si>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</si>
  <si>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</si>
  <si>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</si>
  <si>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</si>
  <si>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</si>
  <si>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</si>
  <si>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</si>
  <si>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</si>
  <si>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</si>
  <si>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</si>
  <si>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</si>
  <si>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</si>
  <si>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</si>
  <si>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</si>
  <si>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</si>
  <si>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</si>
  <si>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</si>
  <si>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</si>
  <si>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</si>
  <si>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</si>
  <si>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</si>
  <si>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</si>
  <si>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</si>
  <si>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</si>
  <si>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</si>
  <si>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</si>
  <si>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</si>
  <si>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</si>
  <si>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</si>
  <si>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</si>
  <si>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</si>
  <si>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</si>
  <si>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</si>
  <si>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</si>
  <si>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</si>
  <si>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</si>
  <si>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</si>
  <si>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</si>
  <si>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</si>
  <si>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</si>
  <si>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</si>
  <si>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</si>
  <si>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</si>
  <si>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</si>
  <si>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</si>
  <si>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</si>
  <si>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</si>
  <si>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</si>
  <si>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</si>
  <si>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</si>
  <si>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</si>
  <si>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</si>
  <si>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</si>
  <si>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</si>
  <si>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</si>
  <si>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</si>
  <si>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</si>
  <si>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</si>
  <si>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</si>
  <si>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</si>
  <si>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</si>
  <si>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</si>
  <si>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</si>
  <si>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</si>
  <si>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</si>
  <si>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</si>
  <si>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</si>
  <si>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</si>
  <si>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</si>
  <si>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</si>
  <si>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</si>
  <si>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</si>
  <si>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</si>
  <si>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</si>
  <si>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</si>
  <si>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</si>
  <si>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</si>
  <si>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</si>
  <si>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</si>
  <si>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</si>
  <si>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</si>
  <si>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</si>
  <si>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</si>
  <si>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</si>
  <si>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</si>
  <si>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</si>
  <si>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</si>
  <si>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</si>
  <si>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</si>
  <si>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</si>
  <si>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</si>
  <si>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</si>
  <si>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</si>
  <si>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</si>
  <si>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</si>
  <si>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</si>
  <si>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</si>
  <si>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</si>
  <si>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</si>
  <si>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</si>
  <si>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</si>
  <si>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</si>
  <si>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</si>
  <si>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</si>
  <si>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</si>
  <si>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</si>
  <si>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</si>
  <si>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</si>
  <si>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</si>
  <si>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</si>
  <si>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</si>
  <si>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</si>
  <si>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</si>
  <si>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</si>
  <si>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</si>
  <si>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</si>
  <si>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</si>
  <si>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</si>
  <si>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</si>
  <si>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</si>
  <si>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</si>
  <si>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</si>
  <si>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</si>
  <si>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</si>
  <si>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</si>
  <si>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</si>
  <si>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</si>
  <si>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</si>
  <si>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</si>
  <si>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</si>
  <si>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</si>
  <si>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</si>
  <si>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</si>
  <si>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</si>
  <si>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</si>
  <si>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</si>
  <si>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</si>
  <si>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</si>
  <si>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</si>
  <si>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</si>
  <si>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</si>
  <si>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</si>
  <si>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</si>
  <si>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</si>
  <si>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</si>
  <si>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</si>
  <si>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</si>
  <si>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</si>
  <si>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</si>
  <si>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</si>
  <si>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</si>
  <si>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</si>
  <si>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</si>
  <si>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</si>
  <si>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</si>
  <si>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</si>
  <si>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</si>
  <si>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</si>
  <si>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</si>
  <si>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</si>
  <si>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</si>
  <si>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</si>
  <si>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</si>
  <si>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</si>
  <si>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</si>
  <si>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</si>
  <si>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</si>
  <si>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</si>
  <si>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</si>
  <si>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</si>
  <si>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</si>
  <si>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</si>
  <si>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</si>
  <si>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</si>
  <si>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</si>
  <si>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</si>
  <si>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</si>
  <si>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</si>
  <si>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</si>
  <si>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</si>
  <si>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</si>
  <si>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</si>
  <si>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</si>
  <si>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</si>
  <si>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</si>
  <si>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</si>
  <si>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</si>
  <si>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</si>
  <si>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</si>
  <si>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</si>
  <si>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</si>
  <si>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</si>
  <si>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</si>
  <si>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</si>
  <si>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</si>
  <si>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</si>
  <si>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</si>
  <si>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</si>
  <si>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</si>
  <si>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</si>
  <si>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</si>
  <si>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</si>
  <si>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</si>
  <si>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</si>
  <si>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</si>
  <si>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</si>
  <si>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</si>
  <si>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</si>
  <si>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</si>
  <si>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</si>
  <si>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</si>
  <si>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</si>
  <si>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</si>
  <si>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</si>
  <si>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</si>
  <si>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</si>
  <si>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</si>
  <si>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</si>
  <si>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</si>
  <si>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</si>
  <si>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</si>
  <si>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</si>
  <si>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</si>
  <si>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</si>
  <si>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</si>
  <si>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</si>
  <si>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</si>
  <si>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</si>
  <si>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</si>
  <si>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</si>
  <si>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</si>
  <si>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</si>
  <si>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</si>
  <si>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</si>
  <si>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</si>
  <si>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</si>
  <si>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</si>
  <si>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</si>
  <si>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</si>
  <si>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</si>
  <si>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</si>
  <si>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</si>
  <si>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</si>
  <si>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</si>
  <si>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</si>
  <si>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</si>
  <si>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</si>
  <si>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</si>
  <si>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</si>
  <si>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</si>
  <si>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</si>
  <si>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</si>
  <si>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</si>
  <si>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</si>
  <si>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</si>
  <si>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</si>
  <si>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</si>
  <si>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</si>
  <si>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</si>
  <si>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</si>
  <si>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</si>
  <si>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</si>
  <si>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</si>
  <si>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</si>
  <si>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</si>
  <si>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</si>
  <si>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</si>
  <si>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</si>
  <si>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</si>
  <si>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</si>
  <si>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</si>
  <si>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</si>
  <si>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</si>
  <si>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</si>
  <si>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</si>
  <si>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</si>
  <si>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</si>
  <si>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</si>
  <si>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</si>
  <si>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</si>
  <si>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</si>
  <si>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</si>
  <si>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</si>
  <si>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</si>
  <si>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</si>
  <si>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</si>
  <si>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</si>
  <si>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</si>
  <si>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</si>
  <si>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</si>
  <si>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</si>
  <si>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</si>
  <si>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</si>
  <si>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</si>
  <si>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</si>
  <si>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</si>
  <si>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</si>
  <si>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</si>
  <si>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</si>
  <si>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</si>
  <si>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</si>
  <si>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</si>
  <si>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</si>
  <si>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</si>
  <si>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</si>
  <si>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</si>
  <si>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</si>
  <si>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</si>
  <si>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</si>
  <si>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</si>
  <si>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</si>
  <si>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</si>
  <si>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</si>
  <si>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</si>
  <si>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</si>
  <si>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</si>
  <si>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</si>
  <si>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</si>
  <si>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</si>
  <si>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</si>
  <si>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</si>
  <si>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</si>
  <si>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</si>
  <si>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</si>
  <si>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</si>
  <si>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</si>
  <si>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</si>
  <si>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</si>
  <si>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</si>
  <si>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</si>
  <si>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</si>
  <si>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</si>
  <si>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</si>
  <si>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</si>
  <si>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</si>
  <si>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</si>
  <si>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</si>
  <si>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</si>
  <si>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</si>
  <si>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</si>
  <si>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</si>
  <si>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</si>
  <si>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</si>
  <si>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</si>
  <si>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</si>
  <si>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</si>
  <si>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</si>
  <si>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</si>
  <si>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</si>
  <si>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</si>
  <si>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</si>
  <si>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</si>
  <si>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</si>
  <si>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</si>
  <si>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</si>
  <si>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</si>
  <si>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</si>
  <si>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</si>
  <si>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</si>
  <si>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</si>
  <si>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</si>
  <si>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</si>
  <si>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</si>
  <si>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</si>
  <si>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</si>
  <si>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</si>
  <si>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</si>
  <si>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</si>
  <si>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</si>
  <si>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</si>
  <si>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</si>
  <si>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</si>
  <si>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</si>
  <si>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</si>
  <si>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</si>
  <si>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</si>
  <si>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</si>
  <si>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</si>
  <si>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</si>
  <si>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</si>
  <si>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</si>
  <si>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</si>
  <si>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</si>
  <si>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</si>
  <si>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</si>
  <si>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</si>
  <si>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</si>
  <si>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</si>
  <si>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</si>
  <si>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</si>
  <si>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</si>
  <si>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</si>
  <si>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</si>
  <si>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</si>
  <si>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</si>
  <si>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</si>
  <si>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</si>
  <si>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</si>
  <si>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</si>
  <si>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</si>
  <si>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</si>
  <si>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</si>
  <si>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</si>
  <si>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</si>
  <si>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</si>
  <si>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</si>
  <si>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</si>
  <si>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</si>
  <si>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</si>
  <si>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</si>
  <si>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</si>
  <si>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</si>
  <si>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</si>
  <si>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</si>
  <si>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</si>
  <si>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</si>
  <si>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</si>
  <si>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</si>
  <si>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</si>
  <si>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</si>
  <si>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</si>
  <si>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</si>
  <si>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</si>
  <si>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</si>
  <si>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</si>
  <si>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</si>
  <si>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</si>
  <si>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</si>
  <si>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</si>
  <si>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</si>
  <si>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</si>
  <si>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</si>
  <si>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</si>
  <si>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</si>
  <si>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</si>
  <si>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</si>
  <si>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</si>
  <si>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</si>
  <si>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</si>
  <si>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</si>
  <si>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</si>
  <si>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</si>
  <si>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</si>
  <si>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</si>
  <si>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</si>
  <si>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</si>
  <si>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</si>
  <si>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</si>
  <si>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</si>
  <si>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</si>
  <si>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</si>
  <si>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</si>
  <si>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</si>
  <si>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</si>
  <si>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</si>
  <si>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</si>
  <si>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</si>
  <si>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</si>
  <si>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</si>
  <si>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</si>
  <si>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</si>
  <si>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</si>
  <si>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</si>
  <si>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</si>
  <si>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</si>
  <si>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</si>
  <si>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</si>
  <si>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</si>
  <si>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</si>
  <si>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</si>
  <si>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</si>
  <si>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</si>
  <si>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</si>
  <si>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</si>
  <si>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</si>
  <si>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</si>
  <si>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</si>
  <si>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</si>
  <si>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</si>
  <si>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</si>
  <si>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</si>
  <si>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</si>
  <si>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</si>
  <si>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</si>
  <si>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</si>
  <si>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</si>
  <si>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</si>
  <si>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</si>
  <si>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</si>
  <si>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</si>
  <si>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</si>
  <si>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</si>
  <si>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</si>
  <si>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</si>
  <si>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</si>
  <si>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</si>
  <si>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</si>
  <si>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</si>
  <si>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</si>
  <si>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</si>
  <si>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</si>
  <si>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</si>
  <si>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</si>
  <si>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</si>
  <si>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</si>
  <si>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</si>
  <si>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</si>
  <si>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</si>
  <si>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</si>
  <si>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</si>
  <si>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</si>
  <si>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</si>
  <si>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</si>
  <si>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</si>
  <si>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</si>
  <si>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</si>
  <si>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</si>
  <si>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</si>
  <si>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</si>
  <si>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</si>
  <si>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</si>
  <si>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</si>
  <si>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</si>
  <si>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</si>
  <si>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</si>
  <si>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</si>
  <si>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</si>
  <si>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</si>
  <si>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</si>
  <si>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</si>
  <si>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</si>
  <si>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</si>
  <si>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</si>
  <si>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</si>
  <si>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</si>
  <si>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</si>
  <si>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</si>
  <si>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</si>
  <si>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</si>
  <si>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</si>
  <si>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</si>
  <si>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</si>
  <si>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</si>
  <si>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</si>
  <si>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</si>
  <si>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</si>
  <si>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</si>
  <si>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</si>
  <si>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</si>
  <si>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</si>
  <si>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</si>
  <si>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</si>
  <si>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</si>
  <si>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</si>
  <si>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</si>
  <si>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</si>
  <si>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</si>
  <si>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</si>
  <si>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</si>
  <si>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</si>
  <si>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</si>
  <si>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</si>
  <si>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</si>
  <si>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</si>
  <si>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</si>
  <si>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</si>
  <si>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</si>
  <si>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</si>
  <si>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</si>
  <si>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</si>
  <si>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</si>
  <si>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</si>
  <si>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</si>
  <si>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</si>
  <si>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</si>
  <si>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</si>
  <si>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</si>
  <si>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</si>
  <si>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</si>
  <si>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</si>
  <si>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</si>
  <si>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</si>
  <si>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</si>
  <si>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</si>
  <si>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</si>
  <si>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</si>
  <si>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</si>
  <si>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</si>
  <si>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</si>
  <si>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</si>
  <si>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</si>
  <si>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</si>
  <si>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</si>
  <si>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</si>
  <si>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</si>
  <si>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</si>
  <si>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</si>
  <si>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</si>
  <si>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</si>
  <si>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</si>
  <si>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</si>
  <si>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</si>
  <si>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</si>
  <si>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</si>
  <si>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</si>
  <si>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</si>
  <si>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</si>
  <si>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</si>
  <si>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</si>
  <si>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</si>
  <si>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</si>
  <si>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</si>
  <si>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</si>
  <si>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</si>
  <si>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</si>
  <si>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</si>
  <si>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</si>
  <si>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</si>
  <si>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</si>
  <si>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</si>
  <si>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</si>
  <si>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</si>
  <si>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</si>
  <si>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</si>
  <si>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</si>
  <si>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</si>
  <si>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</si>
  <si>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</si>
  <si>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</si>
  <si>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</si>
  <si>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</si>
  <si>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</si>
  <si>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</si>
  <si>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</si>
  <si>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</si>
  <si>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</si>
  <si>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</si>
  <si>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</si>
  <si>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</si>
  <si>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</si>
  <si>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</si>
  <si>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</si>
  <si>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</si>
  <si>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</si>
  <si>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</si>
  <si>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</si>
  <si>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</si>
  <si>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</si>
  <si>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</si>
  <si>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</si>
  <si>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</si>
  <si>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</si>
  <si>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</si>
  <si>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</si>
  <si>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</si>
  <si>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</si>
  <si>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</si>
  <si>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</si>
  <si>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</si>
  <si>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</si>
  <si>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</si>
  <si>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</si>
  <si>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</si>
  <si>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</si>
  <si>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</si>
  <si>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</si>
  <si>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</si>
  <si>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</si>
  <si>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</si>
  <si>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</si>
  <si>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</si>
  <si>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</si>
  <si>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</si>
  <si>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</si>
  <si>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</si>
  <si>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</si>
  <si>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</si>
  <si>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</si>
  <si>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</si>
  <si>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</si>
  <si>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</si>
  <si>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</si>
  <si>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</si>
  <si>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</si>
  <si>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</si>
  <si>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</si>
  <si>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</si>
  <si>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</si>
  <si>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</si>
  <si>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</si>
  <si>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</si>
  <si>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</si>
  <si>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</si>
  <si>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</si>
  <si>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</si>
  <si>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</si>
  <si>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</si>
  <si>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</si>
  <si>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</si>
  <si>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</si>
  <si>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</si>
  <si>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</si>
  <si>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</si>
  <si>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</si>
  <si>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</si>
  <si>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</si>
  <si>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</si>
  <si>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</si>
  <si>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</si>
  <si>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</si>
  <si>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</si>
  <si>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</si>
  <si>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</si>
  <si>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</si>
  <si>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</si>
  <si>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</si>
  <si>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</si>
  <si>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</si>
  <si>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</si>
  <si>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</si>
  <si>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</si>
  <si>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</si>
  <si>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</si>
  <si>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</si>
  <si>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</si>
  <si>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</si>
  <si>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</si>
  <si>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</si>
  <si>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</si>
  <si>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</si>
  <si>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</si>
  <si>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</si>
  <si>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</si>
  <si>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</si>
  <si>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</si>
  <si>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</si>
  <si>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</si>
  <si>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</si>
  <si>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</si>
  <si>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</si>
  <si>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</si>
  <si>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</si>
  <si>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</si>
  <si>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</si>
  <si>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</si>
  <si>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</si>
  <si>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</si>
  <si>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</si>
  <si>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</si>
  <si>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</si>
  <si>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</si>
  <si>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</si>
  <si>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</si>
  <si>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</si>
  <si>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</si>
  <si>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</si>
  <si>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</si>
  <si>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</si>
  <si>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</si>
  <si>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</si>
  <si>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</si>
  <si>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</si>
  <si>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</si>
  <si>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</si>
  <si>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</si>
  <si>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</si>
  <si>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</si>
  <si>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</si>
  <si>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</si>
  <si>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</si>
  <si>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</si>
  <si>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</si>
  <si>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</si>
  <si>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</si>
  <si>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</si>
  <si>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</si>
  <si>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</si>
  <si>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</si>
  <si>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</si>
  <si>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</si>
  <si>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</si>
  <si>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</si>
  <si>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</si>
  <si>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</si>
  <si>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</si>
  <si>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</si>
  <si>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</si>
  <si>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</si>
  <si>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</si>
  <si>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</si>
  <si>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</si>
  <si>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</si>
  <si>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</si>
  <si>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</si>
  <si>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</si>
  <si>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</si>
  <si>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</si>
  <si>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</si>
  <si>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</si>
  <si>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</si>
  <si>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</si>
  <si>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</si>
  <si>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</si>
  <si>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</si>
  <si>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</si>
  <si>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</si>
  <si>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</si>
  <si>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</si>
  <si>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</si>
  <si>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</si>
  <si>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</si>
  <si>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</si>
  <si>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</si>
  <si>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</si>
  <si>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</si>
  <si>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</si>
  <si>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</si>
  <si>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</si>
  <si>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</si>
  <si>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</si>
  <si>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</si>
  <si>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</si>
  <si>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</si>
  <si>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</si>
  <si>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</si>
  <si>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</si>
  <si>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</si>
  <si>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</si>
  <si>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</si>
  <si>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</si>
  <si>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</si>
  <si>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</si>
  <si>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</si>
  <si>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</si>
  <si>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</si>
  <si>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</si>
  <si>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</si>
  <si>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</si>
  <si>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</si>
  <si>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</si>
  <si>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</si>
  <si>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</si>
  <si>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</si>
  <si>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</si>
  <si>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</si>
  <si>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</si>
  <si>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</si>
  <si>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</si>
  <si>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</si>
  <si>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</si>
  <si>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</si>
  <si>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</si>
  <si>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</si>
  <si>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</si>
  <si>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</si>
  <si>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</si>
  <si>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</si>
  <si>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</si>
  <si>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</si>
  <si>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</si>
  <si>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</si>
  <si>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</si>
  <si>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</si>
  <si>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</si>
  <si>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</si>
  <si>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</si>
  <si>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</si>
  <si>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</si>
  <si>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</si>
  <si>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</si>
  <si>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</si>
  <si>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</si>
  <si>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</si>
  <si>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</si>
  <si>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</si>
  <si>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</si>
  <si>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</si>
  <si>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</si>
  <si>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</si>
  <si>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</si>
  <si>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</si>
  <si>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</si>
  <si>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</si>
  <si>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</si>
  <si>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</si>
  <si>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</si>
  <si>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</si>
  <si>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</si>
  <si>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</si>
  <si>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</si>
  <si>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</si>
  <si>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</si>
  <si>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</si>
  <si>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</si>
  <si>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</si>
  <si>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</si>
  <si>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</si>
  <si>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</si>
  <si>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</si>
  <si>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</si>
  <si>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</si>
  <si>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</si>
  <si>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</si>
  <si>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</si>
  <si>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</si>
  <si>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</si>
  <si>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</si>
  <si>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</si>
  <si>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</si>
  <si>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</si>
  <si>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</si>
  <si>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</si>
  <si>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</si>
  <si>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</si>
  <si>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</si>
  <si>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</si>
  <si>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</si>
  <si>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</si>
  <si>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</si>
  <si>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</si>
  <si>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</si>
  <si>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</si>
  <si>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</si>
  <si>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</si>
  <si>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</si>
  <si>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</si>
  <si>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</si>
  <si>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</si>
  <si>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</si>
  <si>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</si>
  <si>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</si>
  <si>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</si>
  <si>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</si>
  <si>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</si>
  <si>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</si>
  <si>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</si>
  <si>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</si>
  <si>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</si>
  <si>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</si>
  <si>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</si>
  <si>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</si>
  <si>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</si>
  <si>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</si>
  <si>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</si>
  <si>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</si>
  <si>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</si>
  <si>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</si>
  <si>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</si>
  <si>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</si>
  <si>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</si>
  <si>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</si>
  <si>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</si>
  <si>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</si>
  <si>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</si>
  <si>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</si>
  <si>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</si>
  <si>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</si>
  <si>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</si>
  <si>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</si>
  <si>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</si>
  <si>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</si>
  <si>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</si>
  <si>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</si>
  <si>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</si>
  <si>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</si>
  <si>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</si>
  <si>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</si>
  <si>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</si>
  <si>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</si>
  <si>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</si>
  <si>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</si>
  <si>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</si>
  <si>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</si>
  <si>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</si>
  <si>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</si>
  <si>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</si>
  <si>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</si>
  <si>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</si>
  <si>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</si>
  <si>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</si>
  <si>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</si>
  <si>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</si>
  <si>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</si>
  <si>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</si>
  <si>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</si>
  <si>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</si>
  <si>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</si>
  <si>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</si>
  <si>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</si>
  <si>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</si>
  <si>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</si>
  <si>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</si>
  <si>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</si>
  <si>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</si>
  <si>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</si>
  <si>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</si>
  <si>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</si>
  <si>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</si>
  <si>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</si>
  <si>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</si>
  <si>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</si>
  <si>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</si>
  <si>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</si>
  <si>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</si>
  <si>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</si>
  <si>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</si>
  <si>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</si>
  <si>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</si>
  <si>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</si>
  <si>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</si>
  <si>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</si>
  <si>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</si>
  <si>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</si>
  <si>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</si>
  <si>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</si>
  <si>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</si>
  <si>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</si>
  <si>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</si>
  <si>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</si>
  <si>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</si>
  <si>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</si>
  <si>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</si>
  <si>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</si>
  <si>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</si>
  <si>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</si>
  <si>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</si>
  <si>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</si>
  <si>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</si>
  <si>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</si>
  <si>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</si>
  <si>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</si>
  <si>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</si>
  <si>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</si>
  <si>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</si>
  <si>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</si>
  <si>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</si>
  <si>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</si>
  <si>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</si>
  <si>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</si>
  <si>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</si>
  <si>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</si>
  <si>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</si>
  <si>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</si>
  <si>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</si>
  <si>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</si>
  <si>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</si>
  <si>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</si>
  <si>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</si>
  <si>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</si>
  <si>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</si>
  <si>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</si>
  <si>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</si>
  <si>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</si>
  <si>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</si>
  <si>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</si>
  <si>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</si>
  <si>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</si>
  <si>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</si>
  <si>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</si>
  <si>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</si>
  <si>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</si>
  <si>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</si>
  <si>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</si>
  <si>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</si>
  <si>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</si>
  <si>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</si>
  <si>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</si>
  <si>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</si>
  <si>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</si>
  <si>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</si>
  <si>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</si>
  <si>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</si>
  <si>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</si>
  <si>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</si>
  <si>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</si>
  <si>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</si>
  <si>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</si>
  <si>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</si>
  <si>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</si>
  <si>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</si>
  <si>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</si>
  <si>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</si>
  <si>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</si>
  <si>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</si>
  <si>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</si>
  <si>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</si>
  <si>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</si>
  <si>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</si>
  <si>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</si>
  <si>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</si>
  <si>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</si>
  <si>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</si>
  <si>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</si>
  <si>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</si>
  <si>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</si>
  <si>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</si>
  <si>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</si>
  <si>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</si>
  <si>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</si>
  <si>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</si>
  <si>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</si>
  <si>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</si>
  <si>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</si>
  <si>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</si>
  <si>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</si>
  <si>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</si>
  <si>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</si>
  <si>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</si>
  <si>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</si>
  <si>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</si>
  <si>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</si>
  <si>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</si>
  <si>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</si>
  <si>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</si>
  <si>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</si>
  <si>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</si>
  <si>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</si>
  <si>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</si>
  <si>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</si>
  <si>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</si>
  <si>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</si>
  <si>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</si>
  <si>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</si>
  <si>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</si>
  <si>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</si>
  <si>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</si>
  <si>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</si>
  <si>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</si>
  <si>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</si>
  <si>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</si>
  <si>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</si>
  <si>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</si>
  <si>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</si>
  <si>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</si>
  <si>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</si>
  <si>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</si>
  <si>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</si>
  <si>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</si>
  <si>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</si>
  <si>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</si>
  <si>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</si>
  <si>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</si>
  <si>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</si>
  <si>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</si>
  <si>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</si>
  <si>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</si>
  <si>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</si>
  <si>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</si>
  <si>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</si>
  <si>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</si>
  <si>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</si>
  <si>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</si>
  <si>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</si>
  <si>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</si>
  <si>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</si>
  <si>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</si>
  <si>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</si>
  <si>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</si>
  <si>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</si>
  <si>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</si>
  <si>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</si>
  <si>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</si>
  <si>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</si>
  <si>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</si>
  <si>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</si>
  <si>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</si>
  <si>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</si>
  <si>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</si>
  <si>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</si>
  <si>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</si>
  <si>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</si>
  <si>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</si>
  <si>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</si>
  <si>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</si>
  <si>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</si>
  <si>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</si>
  <si>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</si>
  <si>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</si>
  <si>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</si>
  <si>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</si>
  <si>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</si>
  <si>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</si>
  <si>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</si>
  <si>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</si>
  <si>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</si>
  <si>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</si>
  <si>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</si>
  <si>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</si>
  <si>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</si>
  <si>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</si>
  <si>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</si>
  <si>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</si>
  <si>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</si>
  <si>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</si>
  <si>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</si>
  <si>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</si>
  <si>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</si>
  <si>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</si>
  <si>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</si>
  <si>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</si>
  <si>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</si>
  <si>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</si>
  <si>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</si>
  <si>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</si>
  <si>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</si>
  <si>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</si>
  <si>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</si>
  <si>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</si>
  <si>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</si>
  <si>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</si>
  <si>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</si>
  <si>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</si>
  <si>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</si>
  <si>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</si>
  <si>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</si>
  <si>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</si>
  <si>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</si>
  <si>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</si>
  <si>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</si>
  <si>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</si>
  <si>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</si>
  <si>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</si>
  <si>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</si>
  <si>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</si>
  <si>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</si>
  <si>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</si>
  <si>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</si>
  <si>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</si>
  <si>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</si>
  <si>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</si>
  <si>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</si>
  <si>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</si>
  <si>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</si>
  <si>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</si>
  <si>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</si>
  <si>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</si>
  <si>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</si>
  <si>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</si>
  <si>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</si>
  <si>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</si>
  <si>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</si>
  <si>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</si>
  <si>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</si>
  <si>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</si>
  <si>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</si>
  <si>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</si>
  <si>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</si>
  <si>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</si>
  <si>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</si>
  <si>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</si>
  <si>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</si>
  <si>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</si>
  <si>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</si>
  <si>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</si>
  <si>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</si>
  <si>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</si>
  <si>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</si>
  <si>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</si>
  <si>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</si>
  <si>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</si>
  <si>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</si>
  <si>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</si>
  <si>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</si>
  <si>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</si>
  <si>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</si>
  <si>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</si>
  <si>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</si>
  <si>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</si>
  <si>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</si>
  <si>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</si>
  <si>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</si>
  <si>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</si>
  <si>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</si>
  <si>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</si>
  <si>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</si>
  <si>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</si>
  <si>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</si>
  <si>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</si>
  <si>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</si>
  <si>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</si>
  <si>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</si>
  <si>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</si>
  <si>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</si>
  <si>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</si>
  <si>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</si>
  <si>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</si>
  <si>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</si>
  <si>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</si>
  <si>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</si>
  <si>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</si>
  <si>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</si>
  <si>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</si>
  <si>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</si>
  <si>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</si>
  <si>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</si>
  <si>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</si>
  <si>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</si>
  <si>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</si>
  <si>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</si>
  <si>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</si>
  <si>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</si>
  <si>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</si>
  <si>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</si>
  <si>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</si>
  <si>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</si>
  <si>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</si>
  <si>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</si>
  <si>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</si>
  <si>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</si>
  <si>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</si>
  <si>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</si>
  <si>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</si>
  <si>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</si>
  <si>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</si>
  <si>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</si>
  <si>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</si>
  <si>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</si>
  <si>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</si>
  <si>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</si>
  <si>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</si>
  <si>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</si>
  <si>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</si>
  <si>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</si>
  <si>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</si>
  <si>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</si>
  <si>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</si>
  <si>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</si>
  <si>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</si>
  <si>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</si>
  <si>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</si>
  <si>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</si>
  <si>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</si>
  <si>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</si>
  <si>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</si>
  <si>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</si>
  <si>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</si>
  <si>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</si>
  <si>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</si>
  <si>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</si>
  <si>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</si>
  <si>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</si>
  <si>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</si>
  <si>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</si>
  <si>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</si>
  <si>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</si>
  <si>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</si>
  <si>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</si>
  <si>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</si>
  <si>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</si>
  <si>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</si>
  <si>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</si>
  <si>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</si>
  <si>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</si>
  <si>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</si>
  <si>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</si>
  <si>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</si>
  <si>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</si>
  <si>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</si>
  <si>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</si>
  <si>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</si>
  <si>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</si>
  <si>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</si>
  <si>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</si>
  <si>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</si>
  <si>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</si>
  <si>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</si>
  <si>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</si>
  <si>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</si>
  <si>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</si>
  <si>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</si>
  <si>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</si>
  <si>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</si>
  <si>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</si>
  <si>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</si>
  <si>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</si>
  <si>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</si>
  <si>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</si>
  <si>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</si>
  <si>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</si>
  <si>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</si>
  <si>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</si>
  <si>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</si>
  <si>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</si>
  <si>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</si>
  <si>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</si>
  <si>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</si>
  <si>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</si>
  <si>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</si>
  <si>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</si>
  <si>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</si>
  <si>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</si>
  <si>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</si>
  <si>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</si>
  <si>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</si>
  <si>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</si>
  <si>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</si>
  <si>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</si>
  <si>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</si>
  <si>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</si>
  <si>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</si>
  <si>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</si>
  <si>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</si>
  <si>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</si>
  <si>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</si>
  <si>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</si>
  <si>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</si>
  <si>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</si>
  <si>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</si>
  <si>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</si>
  <si>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</si>
  <si>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</si>
  <si>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</si>
  <si>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</si>
  <si>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</si>
  <si>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</si>
  <si>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</si>
  <si>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</si>
  <si>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</si>
  <si>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</si>
  <si>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</si>
  <si>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</si>
  <si>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</si>
  <si>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</si>
  <si>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</si>
  <si>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</si>
  <si>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</si>
  <si>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</si>
  <si>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</si>
  <si>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</si>
  <si>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</si>
  <si>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</si>
  <si>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</si>
  <si>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</si>
  <si>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</si>
  <si>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</si>
  <si>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</si>
  <si>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</si>
  <si>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</si>
  <si>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</si>
  <si>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</si>
  <si>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</si>
  <si>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</si>
  <si>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</si>
  <si>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</si>
  <si>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</si>
  <si>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</si>
  <si>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</si>
  <si>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</si>
  <si>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</si>
  <si>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</si>
  <si>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</si>
  <si>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</si>
  <si>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</si>
  <si>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</si>
  <si>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</si>
  <si>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</si>
  <si>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</si>
  <si>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</si>
  <si>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</si>
  <si>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</si>
  <si>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</si>
  <si>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</si>
  <si>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</si>
  <si>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</si>
  <si>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</si>
  <si>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</si>
  <si>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</si>
  <si>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</si>
  <si>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</si>
  <si>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</si>
  <si>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</si>
  <si>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</si>
  <si>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</si>
  <si>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</si>
  <si>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</si>
  <si>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</si>
  <si>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</si>
  <si>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</si>
  <si>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</si>
  <si>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</si>
  <si>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</si>
  <si>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</si>
  <si>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</si>
  <si>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</si>
  <si>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</si>
  <si>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</si>
  <si>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</si>
  <si>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</si>
  <si>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</si>
  <si>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</si>
  <si>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</si>
  <si>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</si>
  <si>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</si>
  <si>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</si>
  <si>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</si>
  <si>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</si>
  <si>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</si>
  <si>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</si>
  <si>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</si>
  <si>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</si>
  <si>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</si>
  <si>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</si>
  <si>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</si>
  <si>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</si>
  <si>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</si>
  <si>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</si>
  <si>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</si>
  <si>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</si>
  <si>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</si>
  <si>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</si>
  <si>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</si>
  <si>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</si>
  <si>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</si>
  <si>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</si>
  <si>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</si>
  <si>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</si>
  <si>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</si>
  <si>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</si>
  <si>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</si>
  <si>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</si>
  <si>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</si>
  <si>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</si>
  <si>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</si>
  <si>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</si>
  <si>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</si>
  <si>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</si>
  <si>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</si>
  <si>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</si>
  <si>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</si>
  <si>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</si>
  <si>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</si>
  <si>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</si>
  <si>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</si>
  <si>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</si>
  <si>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</si>
  <si>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</si>
  <si>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</si>
  <si>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</si>
  <si>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</si>
  <si>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</si>
  <si>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</si>
  <si>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</si>
  <si>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</si>
  <si>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</si>
  <si>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</si>
  <si>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</si>
  <si>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</si>
  <si>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</si>
  <si>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</si>
  <si>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</si>
  <si>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</si>
  <si>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</si>
  <si>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</si>
  <si>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</si>
  <si>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</si>
  <si>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</si>
  <si>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</si>
  <si>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</si>
  <si>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</si>
  <si>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</si>
  <si>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</si>
  <si>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</si>
  <si>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</si>
  <si>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</si>
  <si>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</si>
  <si>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</si>
  <si>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</si>
  <si>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</si>
  <si>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</si>
  <si>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</si>
  <si>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</si>
  <si>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</si>
  <si>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</si>
  <si>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</si>
  <si>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</si>
  <si>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</si>
  <si>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</si>
  <si>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</si>
  <si>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</si>
  <si>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</si>
  <si>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</si>
  <si>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</si>
  <si>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</si>
  <si>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</si>
  <si>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</si>
  <si>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</si>
  <si>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</si>
  <si>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</si>
  <si>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</si>
  <si>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</si>
  <si>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</si>
  <si>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</si>
  <si>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</si>
  <si>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</si>
  <si>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</si>
  <si>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</si>
  <si>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</si>
  <si>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</si>
  <si>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</si>
  <si>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</si>
  <si>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</si>
  <si>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</si>
  <si>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</si>
  <si>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</si>
  <si>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</si>
  <si>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</si>
  <si>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</si>
  <si>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</si>
  <si>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</si>
  <si>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</si>
  <si>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</si>
  <si>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</si>
  <si>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</si>
  <si>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</si>
  <si>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</si>
  <si>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</si>
  <si>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</si>
  <si>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</si>
  <si>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</si>
  <si>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</si>
  <si>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</si>
  <si>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</si>
  <si>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</si>
  <si>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</si>
  <si>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</si>
  <si>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</si>
  <si>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</si>
  <si>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</si>
  <si>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</si>
  <si>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</si>
  <si>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</si>
  <si>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</si>
  <si>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</si>
  <si>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</si>
  <si>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</si>
  <si>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</si>
  <si>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</si>
  <si>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</si>
  <si>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</si>
  <si>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</si>
  <si>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</si>
  <si>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</si>
  <si>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</si>
  <si>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</si>
  <si>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</si>
  <si>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</si>
  <si>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</si>
  <si>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</si>
  <si>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</si>
  <si>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</si>
  <si>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</si>
  <si>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</si>
  <si>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</si>
  <si>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</si>
  <si>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</si>
  <si>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</si>
  <si>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</si>
  <si>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</si>
  <si>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</si>
  <si>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</si>
  <si>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</si>
  <si>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</si>
  <si>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</si>
  <si>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</si>
  <si>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</si>
  <si>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</si>
  <si>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</si>
  <si>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</si>
  <si>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</si>
  <si>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</si>
  <si>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</si>
  <si>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</si>
  <si>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</si>
  <si>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</si>
  <si>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</si>
  <si>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</si>
  <si>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</si>
  <si>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</si>
  <si>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</si>
  <si>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</si>
  <si>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</si>
  <si>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</si>
  <si>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</si>
  <si>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</si>
  <si>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</si>
  <si>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</si>
  <si>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</si>
  <si>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</si>
  <si>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</si>
  <si>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</si>
  <si>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</si>
  <si>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</si>
  <si>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</si>
  <si>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</si>
  <si>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</si>
  <si>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</si>
  <si>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</si>
  <si>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</si>
  <si>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</si>
  <si>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</si>
  <si>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</si>
  <si>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</si>
  <si>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</si>
  <si>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</si>
  <si>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</si>
  <si>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</si>
  <si>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</si>
  <si>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</si>
  <si>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</si>
  <si>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</si>
  <si>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</si>
  <si>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</si>
  <si>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</si>
  <si>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</si>
  <si>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</si>
  <si>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</si>
  <si>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</si>
  <si>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</si>
  <si>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</si>
  <si>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</si>
  <si>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</si>
  <si>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</si>
  <si>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</si>
  <si>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</si>
  <si>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</si>
  <si>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</si>
  <si>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</si>
  <si>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</si>
  <si>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</si>
  <si>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</si>
  <si>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</si>
  <si>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</si>
  <si>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</si>
  <si>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</si>
  <si>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</si>
  <si>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</si>
  <si>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</si>
  <si>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</si>
  <si>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</si>
  <si>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</si>
  <si>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</si>
  <si>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</si>
  <si>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</si>
  <si>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</si>
  <si>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</si>
  <si>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</si>
  <si>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</si>
  <si>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</si>
  <si>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</si>
  <si>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</si>
  <si>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</si>
  <si>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</si>
  <si>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</si>
  <si>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</si>
  <si>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</si>
  <si>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</si>
  <si>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</si>
  <si>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</si>
  <si>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</si>
  <si>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</si>
  <si>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</si>
  <si>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</si>
  <si>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</si>
  <si>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</si>
  <si>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</si>
  <si>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</si>
  <si>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</si>
  <si>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</si>
  <si>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</si>
  <si>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</si>
  <si>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</si>
  <si>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</si>
  <si>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</si>
  <si>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</si>
  <si>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</si>
  <si>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</si>
  <si>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</si>
  <si>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</si>
  <si>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</si>
  <si>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</si>
  <si>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</si>
  <si>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</si>
  <si>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</si>
  <si>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</si>
  <si>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</si>
  <si>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</si>
  <si>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</si>
  <si>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</si>
  <si>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</si>
  <si>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</si>
  <si>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</si>
  <si>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</si>
  <si>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</si>
  <si>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</si>
  <si>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</si>
  <si>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</si>
  <si>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</si>
  <si>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</si>
  <si>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</si>
  <si>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</si>
  <si>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</si>
  <si>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</si>
  <si>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</si>
  <si>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</si>
  <si>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</si>
  <si>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</si>
  <si>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</si>
  <si>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</si>
  <si>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</si>
  <si>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</si>
  <si>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</si>
  <si>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</si>
  <si>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</si>
  <si>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</si>
  <si>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</si>
  <si>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</si>
  <si>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</si>
  <si>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</si>
  <si>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</si>
  <si>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</si>
  <si>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</si>
  <si>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</si>
  <si>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</si>
  <si>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</si>
  <si>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</si>
  <si>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</si>
  <si>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</si>
  <si>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</si>
  <si>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</si>
  <si>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</si>
  <si>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</si>
  <si>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</si>
  <si>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</si>
  <si>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</si>
  <si>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</si>
  <si>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</si>
  <si>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</si>
  <si>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</si>
  <si>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</si>
  <si>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</si>
  <si>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</si>
  <si>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</si>
  <si>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</si>
  <si>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</si>
  <si>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</si>
  <si>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</si>
  <si>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</si>
  <si>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</si>
  <si>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</si>
  <si>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</si>
  <si>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</si>
  <si>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</si>
  <si>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</si>
  <si>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</si>
  <si>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</si>
  <si>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</si>
  <si>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</si>
  <si>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</si>
  <si>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</si>
  <si>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</si>
  <si>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</si>
  <si>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</si>
  <si>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</si>
  <si>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</si>
  <si>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</si>
  <si>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</si>
  <si>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</si>
  <si>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</si>
  <si>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</si>
  <si>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</si>
  <si>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</si>
  <si>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</si>
  <si>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</si>
  <si>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</si>
  <si>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</si>
  <si>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</si>
  <si>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</si>
  <si>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</si>
  <si>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</si>
  <si>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</si>
  <si>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</si>
  <si>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</si>
  <si>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</si>
  <si>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</si>
  <si>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</si>
  <si>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</si>
  <si>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</si>
  <si>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</si>
  <si>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</si>
  <si>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</si>
  <si>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</si>
  <si>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</si>
  <si>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</si>
  <si>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</si>
  <si>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</si>
  <si>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</si>
  <si>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</si>
  <si>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</si>
  <si>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</si>
  <si>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</si>
  <si>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</si>
  <si>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</si>
  <si>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</si>
  <si>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</si>
  <si>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</si>
  <si>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</si>
  <si>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</si>
  <si>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</si>
  <si>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</si>
  <si>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</si>
  <si>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</si>
  <si>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</si>
  <si>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</si>
  <si>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</si>
  <si>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</si>
  <si>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</si>
  <si>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</si>
  <si>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</si>
  <si>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</si>
  <si>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</si>
  <si>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</si>
  <si>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</si>
  <si>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</si>
  <si>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</si>
  <si>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</si>
  <si>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</si>
  <si>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</si>
  <si>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</si>
  <si>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</si>
  <si>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</si>
  <si>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</si>
  <si>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</si>
  <si>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</si>
  <si>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</si>
  <si>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</si>
  <si>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</si>
  <si>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</si>
  <si>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</si>
  <si>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</si>
  <si>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</si>
  <si>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</si>
  <si>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</si>
  <si>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</si>
  <si>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</si>
  <si>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</si>
  <si>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</si>
  <si>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</si>
  <si>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</si>
  <si>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</si>
  <si>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</si>
  <si>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</si>
  <si>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</si>
  <si>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</si>
  <si>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</si>
  <si>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</si>
  <si>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</si>
  <si>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</si>
  <si>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</si>
  <si>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</si>
  <si>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</si>
  <si>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</si>
  <si>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</si>
  <si>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</si>
  <si>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</si>
  <si>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</si>
  <si>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</si>
  <si>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</si>
  <si>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</si>
  <si>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</si>
  <si>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</si>
  <si>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</si>
  <si>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</si>
  <si>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</si>
  <si>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</si>
  <si>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</si>
  <si>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</si>
  <si>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</si>
  <si>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</si>
  <si>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</si>
  <si>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</si>
  <si>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</si>
  <si>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</si>
  <si>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</si>
  <si>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</si>
  <si>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</si>
  <si>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</si>
  <si>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</si>
  <si>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</si>
  <si>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</si>
  <si>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</si>
  <si>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</si>
  <si>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</si>
  <si>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</si>
  <si>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</si>
  <si>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</si>
  <si>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</si>
  <si>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</si>
  <si>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</si>
  <si>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</si>
  <si>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</si>
  <si>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</si>
  <si>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</si>
  <si>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</si>
  <si>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</si>
  <si>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</si>
  <si>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</si>
  <si>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</si>
  <si>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</si>
  <si>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</si>
  <si>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</si>
  <si>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</si>
  <si>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</si>
  <si>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</si>
  <si>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</si>
  <si>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</si>
  <si>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</si>
  <si>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</si>
  <si>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</si>
  <si>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</si>
  <si>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</si>
  <si>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</si>
  <si>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</si>
  <si>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</si>
  <si>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</si>
  <si>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</si>
  <si>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</si>
  <si>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</si>
  <si>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</si>
  <si>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</si>
  <si>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</si>
  <si>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</si>
  <si>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</si>
  <si>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</si>
  <si>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</si>
  <si>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</si>
  <si>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</si>
  <si>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</si>
  <si>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</si>
  <si>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</si>
  <si>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</si>
  <si>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</si>
  <si>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</si>
  <si>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</si>
  <si>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</si>
  <si>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</si>
  <si>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</si>
  <si>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</si>
  <si>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</si>
  <si>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</si>
  <si>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</si>
  <si>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</si>
  <si>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</si>
  <si>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</si>
  <si>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</si>
  <si>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</si>
  <si>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</si>
  <si>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</si>
  <si>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</si>
  <si>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</si>
  <si>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</si>
  <si>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</si>
  <si>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</si>
  <si>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</si>
  <si>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</si>
  <si>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</si>
  <si>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</si>
  <si>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</si>
  <si>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</si>
  <si>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</si>
  <si>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</si>
  <si>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</si>
  <si>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</si>
  <si>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</si>
  <si>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</si>
  <si>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</si>
  <si>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</si>
  <si>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</si>
  <si>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</si>
  <si>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</si>
  <si>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</si>
  <si>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</si>
  <si>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</si>
  <si>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</si>
  <si>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</si>
  <si>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</si>
  <si>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</si>
  <si>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</si>
  <si>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</si>
  <si>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</si>
  <si>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</si>
  <si>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</si>
  <si>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</si>
  <si>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</si>
  <si>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</si>
  <si>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</si>
  <si>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</si>
  <si>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</si>
  <si>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</si>
  <si>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</si>
  <si>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</si>
  <si>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</si>
  <si>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</si>
  <si>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</si>
  <si>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</si>
  <si>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</si>
  <si>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</si>
  <si>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</si>
  <si>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</si>
  <si>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</si>
  <si>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</si>
  <si>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</si>
  <si>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</si>
  <si>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</si>
  <si>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</si>
  <si>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</si>
  <si>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</si>
  <si>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</si>
  <si>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</si>
  <si>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</si>
  <si>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</si>
  <si>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</si>
  <si>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</si>
  <si>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</si>
  <si>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</si>
  <si>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</si>
  <si>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</si>
  <si>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</si>
  <si>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</si>
  <si>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</si>
  <si>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</si>
  <si>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</si>
  <si>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</si>
  <si>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</si>
  <si>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</si>
  <si>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</si>
  <si>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</si>
  <si>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</si>
  <si>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</si>
  <si>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</si>
  <si>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</si>
  <si>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</si>
  <si>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</si>
  <si>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</si>
  <si>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</si>
  <si>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</si>
  <si>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</si>
  <si>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</si>
  <si>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</si>
  <si>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</si>
  <si>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</si>
  <si>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</si>
  <si>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</si>
  <si>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</si>
  <si>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</si>
  <si>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</si>
  <si>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</si>
  <si>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</si>
  <si>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</si>
  <si>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</si>
  <si>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</si>
  <si>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</si>
  <si>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</si>
  <si>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</si>
  <si>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</si>
  <si>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</si>
  <si>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</si>
  <si>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</si>
  <si>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</si>
  <si>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</si>
  <si>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</si>
  <si>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</si>
  <si>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</si>
  <si>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</si>
  <si>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</si>
  <si>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</si>
  <si>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</si>
  <si>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</si>
  <si>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</si>
  <si>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</si>
  <si>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</si>
  <si>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</si>
  <si>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</si>
  <si>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</si>
  <si>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</si>
  <si>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</si>
  <si>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</si>
  <si>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</si>
  <si>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</si>
  <si>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</si>
  <si>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</si>
  <si>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</si>
  <si>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</si>
  <si>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</si>
  <si>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</si>
  <si>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</si>
  <si>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</si>
  <si>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</si>
  <si>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</si>
  <si>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</si>
  <si>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</si>
  <si>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</si>
  <si>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</si>
  <si>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</si>
  <si>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</si>
  <si>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</si>
  <si>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</si>
  <si>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</si>
  <si>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</si>
  <si>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</si>
  <si>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</si>
  <si>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</si>
  <si>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</si>
  <si>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</si>
  <si>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</si>
  <si>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</si>
  <si>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</si>
  <si>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</si>
  <si>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</si>
  <si>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</si>
  <si>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</si>
  <si>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</si>
  <si>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</si>
  <si>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</si>
  <si>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</si>
  <si>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</si>
  <si>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</si>
  <si>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</si>
  <si>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</si>
  <si>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</si>
  <si>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</si>
  <si>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</si>
  <si>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</si>
  <si>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</si>
  <si>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</si>
  <si>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</si>
  <si>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</si>
  <si>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</si>
  <si>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</si>
  <si>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</si>
  <si>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</si>
  <si>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</si>
  <si>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</si>
  <si>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</si>
  <si>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</si>
  <si>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</si>
  <si>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</si>
  <si>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</si>
  <si>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</si>
  <si>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</si>
  <si>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</si>
  <si>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</si>
  <si>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</si>
  <si>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</si>
  <si>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</si>
  <si>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</si>
  <si>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</si>
  <si>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</si>
  <si>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</si>
  <si>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</si>
  <si>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</si>
  <si>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</si>
  <si>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</si>
  <si>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</si>
  <si>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</si>
  <si>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</si>
  <si>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</si>
  <si>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</si>
  <si>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</si>
  <si>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</si>
  <si>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</si>
  <si>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</si>
  <si>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</si>
  <si>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</si>
  <si>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</si>
  <si>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</si>
  <si>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</si>
  <si>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</si>
  <si>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</si>
  <si>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</si>
  <si>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</si>
  <si>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</si>
  <si>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</si>
  <si>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</si>
  <si>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</si>
  <si>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</si>
  <si>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</si>
  <si>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</si>
  <si>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</si>
  <si>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</si>
  <si>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</si>
  <si>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</si>
  <si>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</si>
  <si>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</si>
  <si>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</si>
  <si>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</si>
  <si>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</si>
  <si>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</si>
  <si>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</si>
  <si>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</si>
  <si>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</si>
  <si>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</si>
  <si>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</si>
  <si>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</si>
  <si>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</si>
  <si>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</si>
  <si>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</si>
  <si>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</si>
  <si>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</si>
  <si>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</si>
  <si>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</si>
  <si>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</si>
  <si>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</si>
  <si>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</si>
  <si>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</si>
  <si>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</si>
  <si>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</si>
  <si>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</si>
  <si>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</si>
  <si>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</si>
  <si>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</si>
  <si>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</si>
  <si>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</si>
  <si>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</si>
  <si>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</si>
  <si>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</si>
  <si>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</si>
  <si>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</si>
  <si>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</si>
  <si>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</si>
  <si>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</si>
  <si>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</si>
  <si>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</si>
  <si>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</si>
  <si>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</si>
  <si>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</si>
  <si>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</si>
  <si>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</si>
  <si>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</si>
  <si>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</si>
  <si>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</si>
  <si>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</si>
  <si>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</si>
  <si>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</si>
  <si>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</si>
  <si>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</si>
  <si>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</si>
  <si>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</si>
  <si>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</si>
  <si>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</si>
  <si>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</si>
  <si>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</si>
  <si>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</si>
  <si>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</si>
  <si>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</si>
  <si>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</si>
  <si>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</si>
  <si>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</si>
  <si>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</si>
  <si>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</si>
  <si>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</si>
  <si>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</si>
  <si>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</si>
  <si>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</si>
  <si>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</si>
  <si>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</si>
  <si>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</si>
  <si>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</si>
  <si>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</si>
  <si>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</si>
  <si>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</si>
  <si>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</si>
  <si>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</si>
  <si>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</si>
  <si>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</si>
  <si>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</si>
  <si>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</si>
  <si>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</si>
  <si>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</si>
  <si>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</si>
  <si>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</si>
  <si>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</si>
  <si>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</si>
  <si>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</si>
  <si>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</si>
  <si>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</si>
  <si>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</si>
  <si>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</si>
  <si>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</si>
  <si>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</si>
  <si>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</si>
  <si>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</si>
  <si>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</si>
  <si>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</si>
  <si>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</si>
  <si>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</si>
  <si>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</si>
  <si>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</si>
  <si>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</si>
  <si>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</si>
  <si>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</si>
  <si>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</si>
  <si>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</si>
  <si>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</si>
  <si>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</si>
  <si>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</si>
  <si>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</si>
  <si>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</si>
  <si>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</si>
  <si>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</si>
  <si>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</si>
  <si>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</si>
  <si>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</si>
  <si>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</si>
  <si>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</si>
  <si>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</si>
  <si>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</si>
  <si>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</si>
  <si>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</si>
  <si>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</si>
  <si>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</si>
  <si>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</si>
  <si>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</si>
  <si>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</si>
  <si>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</si>
  <si>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</si>
  <si>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</si>
  <si>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</si>
  <si>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</si>
  <si>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</si>
  <si>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</si>
  <si>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</si>
  <si>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</si>
  <si>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</si>
  <si>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</si>
  <si>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</si>
  <si>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</si>
  <si>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</si>
  <si>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</si>
  <si>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</si>
  <si>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</si>
  <si>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</si>
  <si>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</si>
  <si>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</si>
  <si>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</si>
  <si>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</si>
  <si>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</si>
  <si>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</si>
  <si>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</si>
  <si>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</si>
  <si>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</si>
  <si>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</si>
  <si>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</si>
  <si>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</si>
  <si>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</si>
  <si>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</si>
  <si>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</si>
  <si>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</si>
  <si>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</si>
  <si>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</si>
  <si>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</si>
  <si>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</si>
  <si>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</si>
  <si>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</si>
  <si>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</si>
  <si>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</si>
  <si>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</si>
  <si>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</si>
  <si>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</si>
  <si>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</si>
  <si>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</si>
  <si>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</si>
  <si>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</si>
  <si>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</si>
  <si>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</si>
  <si>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</si>
  <si>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</si>
  <si>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</si>
  <si>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</si>
  <si>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</si>
  <si>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</si>
  <si>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</si>
  <si>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</si>
  <si>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</si>
  <si>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</si>
  <si>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</si>
  <si>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</si>
  <si>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</si>
  <si>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</si>
  <si>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</si>
  <si>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</si>
  <si>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</si>
  <si>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</si>
  <si>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</si>
  <si>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</si>
  <si>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</si>
  <si>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</si>
  <si>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</si>
  <si>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</si>
  <si>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</si>
  <si>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</si>
  <si>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</si>
  <si>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</si>
  <si>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</si>
  <si>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</si>
  <si>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</si>
  <si>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</si>
  <si>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</si>
  <si>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</si>
  <si>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</si>
  <si>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</si>
  <si>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</si>
  <si>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</si>
  <si>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</si>
  <si>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</si>
  <si>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</si>
  <si>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</si>
  <si>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</si>
  <si>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</si>
  <si>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</si>
  <si>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</si>
  <si>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</si>
  <si>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</si>
  <si>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</si>
  <si>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</si>
  <si>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</si>
  <si>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</si>
  <si>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</si>
  <si>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</si>
  <si>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</si>
  <si>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</si>
  <si>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</si>
  <si>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</si>
  <si>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</si>
  <si>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</si>
  <si>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</si>
  <si>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</si>
  <si>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</si>
  <si>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</si>
  <si>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</si>
  <si>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</si>
  <si>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</si>
  <si>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</si>
  <si>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</si>
  <si>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</si>
  <si>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</si>
  <si>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</si>
  <si>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</si>
  <si>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</si>
  <si>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</si>
  <si>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</si>
  <si>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</si>
  <si>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</si>
  <si>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</si>
  <si>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</si>
  <si>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</si>
  <si>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</si>
  <si>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</si>
  <si>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</si>
  <si>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</si>
  <si>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</si>
  <si>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</si>
  <si>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</si>
  <si>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</si>
  <si>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</si>
  <si>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</si>
  <si>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</si>
  <si>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</si>
  <si>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</si>
  <si>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</si>
  <si>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</si>
  <si>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</si>
  <si>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</si>
  <si>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</si>
  <si>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</si>
  <si>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</si>
  <si>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</si>
  <si>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</si>
  <si>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</si>
  <si>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</si>
  <si>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</si>
  <si>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</si>
  <si>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</si>
  <si>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</si>
  <si>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</si>
  <si>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</si>
  <si>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</si>
  <si>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</si>
  <si>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</si>
  <si>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</si>
  <si>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</si>
  <si>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</si>
  <si>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</si>
  <si>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</si>
  <si>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</si>
  <si>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</si>
  <si>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</si>
  <si>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</si>
  <si>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</si>
  <si>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</si>
  <si>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</si>
  <si>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</si>
  <si>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</si>
  <si>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</si>
  <si>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</si>
  <si>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</si>
  <si>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</si>
  <si>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</si>
  <si>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</si>
  <si>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</si>
  <si>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</si>
  <si>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</si>
  <si>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</si>
  <si>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</si>
  <si>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</si>
  <si>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</si>
  <si>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</si>
  <si>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</si>
  <si>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</si>
  <si>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</si>
  <si>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</si>
  <si>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</si>
  <si>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</si>
  <si>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</si>
  <si>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</si>
  <si>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</si>
  <si>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</si>
  <si>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</si>
  <si>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</si>
  <si>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</si>
  <si>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</si>
  <si>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</si>
  <si>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</si>
  <si>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</si>
  <si>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</si>
  <si>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</si>
  <si>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</si>
  <si>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</si>
  <si>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</si>
  <si>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</si>
  <si>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</si>
  <si>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</si>
  <si>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</si>
  <si>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</si>
  <si>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</si>
  <si>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</si>
  <si>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</si>
  <si>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</si>
  <si>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</si>
  <si>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</si>
  <si>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</si>
  <si>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</si>
  <si>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</si>
  <si>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</si>
  <si>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</si>
  <si>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</si>
  <si>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</si>
  <si>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</si>
  <si>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</si>
  <si>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</si>
  <si>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</si>
  <si>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</si>
  <si>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</si>
  <si>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</si>
  <si>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</si>
  <si>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</si>
  <si>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</si>
  <si>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</si>
  <si>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</si>
  <si>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</si>
  <si>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</si>
  <si>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</si>
  <si>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</si>
  <si>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</si>
  <si>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</si>
  <si>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</si>
  <si>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</si>
  <si>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</si>
  <si>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</si>
  <si>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</si>
  <si>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</si>
  <si>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</si>
  <si>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</si>
  <si>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</si>
  <si>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</si>
  <si>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</si>
  <si>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</si>
  <si>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</si>
  <si>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</si>
  <si>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</si>
  <si>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</si>
  <si>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</si>
  <si>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</si>
  <si>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</si>
  <si>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</si>
  <si>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</si>
  <si>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</si>
  <si>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</si>
  <si>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</si>
  <si>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</si>
  <si>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</si>
  <si>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</si>
  <si>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</si>
  <si>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</si>
  <si>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</si>
  <si>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</si>
  <si>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</si>
  <si>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</si>
  <si>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</si>
  <si>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</si>
  <si>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</si>
  <si>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</si>
  <si>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</si>
  <si>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</si>
  <si>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</si>
  <si>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</si>
  <si>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</si>
  <si>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</si>
  <si>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</si>
  <si>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</si>
  <si>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</si>
  <si>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</si>
  <si>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</si>
  <si>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</si>
  <si>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</si>
  <si>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</si>
  <si>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</si>
  <si>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</si>
  <si>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</si>
  <si>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</si>
  <si>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</si>
  <si>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</si>
  <si>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</si>
  <si>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</si>
  <si>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</si>
  <si>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</si>
  <si>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</si>
  <si>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</si>
  <si>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</si>
  <si>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</si>
  <si>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</si>
  <si>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</si>
  <si>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</si>
  <si>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</si>
  <si>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</si>
  <si>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</si>
  <si>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</si>
  <si>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</si>
  <si>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</si>
  <si>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</si>
  <si>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</si>
  <si>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</si>
  <si>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</si>
  <si>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</si>
  <si>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</si>
  <si>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</si>
  <si>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</si>
  <si>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</si>
  <si>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</si>
  <si>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</si>
  <si>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</si>
  <si>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</si>
  <si>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</si>
  <si>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</si>
  <si>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</si>
  <si>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</si>
  <si>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</si>
  <si>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</si>
  <si>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</si>
  <si>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</si>
  <si>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</si>
  <si>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</si>
  <si>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</si>
  <si>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</si>
  <si>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</si>
  <si>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</si>
  <si>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</si>
  <si>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</si>
  <si>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</si>
  <si>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</si>
  <si>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</si>
  <si>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</si>
  <si>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</si>
  <si>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</si>
  <si>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</si>
  <si>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</si>
  <si>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</si>
  <si>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</si>
  <si>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</si>
  <si>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</si>
  <si>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</si>
  <si>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</si>
  <si>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</si>
  <si>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</si>
  <si>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</si>
  <si>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</si>
  <si>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</si>
  <si>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</si>
  <si>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</si>
  <si>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</si>
  <si>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</si>
  <si>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</si>
  <si>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</si>
  <si>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</si>
  <si>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</si>
  <si>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</si>
  <si>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</si>
  <si>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</si>
  <si>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</si>
  <si>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</si>
  <si>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</si>
  <si>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</si>
  <si>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</si>
  <si>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</si>
  <si>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</si>
  <si>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</si>
  <si>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</si>
  <si>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</si>
  <si>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</si>
  <si>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</si>
  <si>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</si>
  <si>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</si>
  <si>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</si>
  <si>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</si>
  <si>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</si>
  <si>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</si>
  <si>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</si>
  <si>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</si>
  <si>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</si>
  <si>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</si>
  <si>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</si>
  <si>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</si>
  <si>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</si>
  <si>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</si>
  <si>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</si>
  <si>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</si>
  <si>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</si>
  <si>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</si>
  <si>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</si>
  <si>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</si>
  <si>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</si>
  <si>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</si>
  <si>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</si>
  <si>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</si>
  <si>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</si>
  <si>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</si>
  <si>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</si>
  <si>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</si>
  <si>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</si>
  <si>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</si>
  <si>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</si>
  <si>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</si>
  <si>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</si>
  <si>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</si>
  <si>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</si>
  <si>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</si>
  <si>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</si>
  <si>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</si>
  <si>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</si>
  <si>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</si>
  <si>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</si>
  <si>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</si>
  <si>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</si>
  <si>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</si>
  <si>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</si>
  <si>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</si>
  <si>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</si>
  <si>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</si>
  <si>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</si>
  <si>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</si>
  <si>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</si>
  <si>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</si>
  <si>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</si>
  <si>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</si>
  <si>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</si>
  <si>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</si>
  <si>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</si>
  <si>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</si>
  <si>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</si>
  <si>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</si>
  <si>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</si>
  <si>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</si>
  <si>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</si>
  <si>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</si>
  <si>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</si>
  <si>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</si>
  <si>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</si>
  <si>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</si>
  <si>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</si>
  <si>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</si>
  <si>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</si>
  <si>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</si>
  <si>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</si>
  <si>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</si>
  <si>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</si>
  <si>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</si>
  <si>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</si>
  <si>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</si>
  <si>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</si>
  <si>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</si>
  <si>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</si>
  <si>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</si>
  <si>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</si>
  <si>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</si>
  <si>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</si>
  <si>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</si>
  <si>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</si>
  <si>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</si>
  <si>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</si>
  <si>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</si>
  <si>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</si>
  <si>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</si>
  <si>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</si>
  <si>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</si>
  <si>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</si>
  <si>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</si>
  <si>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</si>
  <si>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</si>
  <si>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</si>
  <si>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</si>
  <si>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</si>
  <si>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</si>
  <si>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</si>
  <si>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</si>
  <si>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</si>
  <si>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</si>
  <si>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</si>
  <si>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</si>
  <si>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</si>
  <si>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</si>
  <si>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</si>
  <si>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</si>
  <si>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</si>
  <si>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</si>
  <si>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</si>
  <si>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</si>
  <si>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</si>
  <si>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</si>
  <si>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</si>
  <si>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</si>
  <si>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</si>
  <si>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</si>
  <si>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</si>
  <si>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</si>
  <si>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</si>
  <si>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</si>
  <si>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</si>
  <si>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</si>
  <si>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</si>
  <si>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</si>
  <si>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</si>
  <si>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</si>
  <si>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</si>
  <si>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</si>
  <si>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</si>
  <si>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</si>
  <si>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</si>
  <si>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</si>
  <si>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</si>
  <si>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</si>
  <si>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</si>
  <si>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</si>
  <si>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</si>
  <si>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</si>
  <si>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</si>
  <si>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</si>
  <si>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</si>
  <si>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</si>
  <si>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</si>
  <si>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</si>
  <si>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</si>
  <si>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</si>
  <si>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</si>
  <si>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</si>
  <si>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</si>
  <si>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</si>
  <si>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</si>
  <si>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</si>
  <si>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</si>
  <si>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</si>
  <si>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</si>
  <si>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</si>
  <si>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</si>
  <si>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</si>
  <si>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</si>
  <si>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</si>
  <si>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</si>
  <si>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</si>
  <si>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</si>
  <si>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</si>
  <si>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</si>
  <si>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</si>
  <si>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</si>
  <si>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</si>
  <si>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</si>
  <si>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</si>
  <si>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</si>
  <si>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</si>
  <si>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</si>
  <si>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</si>
  <si>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</si>
  <si>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</si>
  <si>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</si>
  <si>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</si>
  <si>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</si>
  <si>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</si>
  <si>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</si>
  <si>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</si>
  <si>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</si>
  <si>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</si>
  <si>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</si>
  <si>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</si>
  <si>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</si>
  <si>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</si>
  <si>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</si>
  <si>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</si>
  <si>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</si>
  <si>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</si>
  <si>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</si>
  <si>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</si>
  <si>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</si>
  <si>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</si>
  <si>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</si>
  <si>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</si>
  <si>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</si>
  <si>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</si>
  <si>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</si>
  <si>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</si>
  <si>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</si>
  <si>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</si>
  <si>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</si>
  <si>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</si>
  <si>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</si>
  <si>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</si>
  <si>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</si>
  <si>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</si>
  <si>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</si>
  <si>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</si>
  <si>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</si>
  <si>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</si>
  <si>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</si>
  <si>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</si>
  <si>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</si>
  <si>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</si>
  <si>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</si>
  <si>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</si>
  <si>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</si>
  <si>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</si>
  <si>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</si>
  <si>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</si>
  <si>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</si>
  <si>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</si>
  <si>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</si>
  <si>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</si>
  <si>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</si>
  <si>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</si>
  <si>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</si>
  <si>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</si>
  <si>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</si>
  <si>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</si>
  <si>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</si>
  <si>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</si>
  <si>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</si>
  <si>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</si>
  <si>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</si>
  <si>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</si>
  <si>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</si>
  <si>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</si>
  <si>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</si>
  <si>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</si>
  <si>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</si>
  <si>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</si>
  <si>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</si>
  <si>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</si>
  <si>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</si>
  <si>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</si>
  <si>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</si>
  <si>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</si>
  <si>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</si>
  <si>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</si>
  <si>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</si>
  <si>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</si>
  <si>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</si>
  <si>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</si>
  <si>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</si>
  <si>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</si>
  <si>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</si>
  <si>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</si>
  <si>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</si>
  <si>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</si>
  <si>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</si>
  <si>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</si>
  <si>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</si>
  <si>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</si>
  <si>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</si>
  <si>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</si>
  <si>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</si>
  <si>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</si>
  <si>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</si>
  <si>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</si>
  <si>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</si>
  <si>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</si>
  <si>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</si>
  <si>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</si>
  <si>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</si>
  <si>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</si>
  <si>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</si>
  <si>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</si>
  <si>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</si>
  <si>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</si>
  <si>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</si>
  <si>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</si>
  <si>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</si>
  <si>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</si>
  <si>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</si>
  <si>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</si>
  <si>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</si>
  <si>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</si>
  <si>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</si>
  <si>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</si>
  <si>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</si>
  <si>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</si>
  <si>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</si>
  <si>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</si>
  <si>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</si>
  <si>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</si>
  <si>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</si>
  <si>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</si>
  <si>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</si>
  <si>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</si>
  <si>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</si>
  <si>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</si>
  <si>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</si>
  <si>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</si>
  <si>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</si>
  <si>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</si>
  <si>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</si>
  <si>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</si>
  <si>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</si>
  <si>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</si>
  <si>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</si>
  <si>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</si>
  <si>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</si>
  <si>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</si>
  <si>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</si>
  <si>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</si>
  <si>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</si>
  <si>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</si>
  <si>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</si>
  <si>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</si>
  <si>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</si>
  <si>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</si>
  <si>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</si>
  <si>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</si>
  <si>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</si>
  <si>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</si>
  <si>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</si>
  <si>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</si>
  <si>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</si>
  <si>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</si>
  <si>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</si>
  <si>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</si>
  <si>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</si>
  <si>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</si>
  <si>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</si>
  <si>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</si>
  <si>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</si>
  <si>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</si>
  <si>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</si>
  <si>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</si>
  <si>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</si>
  <si>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</si>
  <si>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</si>
  <si>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</si>
  <si>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</si>
  <si>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</si>
  <si>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</si>
  <si>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</si>
  <si>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</si>
  <si>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</si>
  <si>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</si>
  <si>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</si>
  <si>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</si>
  <si>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</si>
  <si>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</si>
  <si>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</si>
  <si>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</si>
  <si>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</si>
  <si>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</si>
  <si>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</si>
  <si>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</si>
  <si>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</si>
  <si>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</si>
  <si>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</si>
  <si>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</si>
  <si>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</si>
  <si>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</si>
  <si>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</si>
  <si>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</si>
  <si>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</si>
  <si>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</si>
  <si>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</si>
  <si>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</si>
  <si>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</si>
  <si>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</si>
  <si>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</si>
  <si>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</si>
  <si>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</si>
  <si>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</si>
  <si>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</si>
  <si>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</si>
  <si>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</si>
  <si>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</si>
  <si>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</si>
  <si>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</si>
  <si>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</si>
  <si>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</si>
  <si>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</si>
  <si>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</si>
  <si>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</si>
  <si>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</si>
  <si>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</si>
  <si>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</si>
  <si>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</si>
  <si>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</si>
  <si>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</si>
  <si>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</si>
  <si>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</si>
  <si>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</si>
  <si>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</si>
  <si>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</si>
  <si>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</si>
  <si>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</si>
  <si>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</si>
  <si>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</si>
  <si>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</si>
  <si>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</si>
  <si>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</si>
  <si>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</si>
  <si>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</si>
  <si>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</si>
  <si>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</si>
  <si>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</si>
  <si>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</si>
  <si>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</si>
  <si>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</si>
  <si>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</si>
  <si>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</si>
  <si>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</si>
  <si>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</si>
  <si>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</si>
  <si>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</si>
  <si>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</si>
  <si>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</si>
  <si>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</si>
  <si>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</si>
  <si>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</si>
  <si>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</si>
  <si>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</si>
  <si>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</si>
  <si>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</si>
  <si>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</si>
  <si>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</si>
  <si>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</si>
  <si>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</si>
  <si>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</si>
  <si>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</si>
  <si>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</si>
  <si>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</si>
  <si>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</si>
  <si>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</si>
  <si>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</si>
  <si>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</si>
  <si>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</si>
  <si>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</si>
  <si>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</si>
  <si>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</si>
  <si>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</si>
  <si>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</si>
  <si>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</si>
  <si>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</si>
  <si>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</si>
  <si>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</si>
  <si>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</si>
  <si>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</si>
  <si>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</si>
  <si>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</si>
  <si>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</si>
  <si>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</si>
  <si>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</si>
  <si>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</si>
  <si>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</si>
  <si>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</si>
  <si>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</si>
  <si>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</si>
  <si>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</si>
  <si>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</si>
  <si>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</si>
  <si>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</si>
  <si>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</si>
  <si>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</si>
  <si>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</si>
  <si>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</si>
  <si>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</si>
  <si>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</si>
  <si>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</si>
  <si>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</si>
  <si>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</si>
  <si>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</si>
  <si>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</si>
  <si>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</si>
  <si>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</si>
  <si>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</si>
  <si>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</si>
  <si>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</si>
  <si>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</si>
  <si>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</si>
  <si>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</si>
  <si>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</si>
  <si>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</si>
  <si>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</si>
  <si>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</si>
  <si>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</si>
  <si>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</si>
  <si>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</si>
  <si>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</si>
  <si>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</si>
  <si>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</si>
  <si>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</si>
  <si>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</si>
  <si>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</si>
  <si>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</si>
  <si>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</si>
  <si>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</si>
  <si>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</si>
  <si>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</si>
  <si>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</si>
  <si>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</si>
  <si>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</si>
  <si>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</si>
  <si>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</si>
  <si>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</si>
  <si>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</si>
  <si>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</si>
  <si>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</si>
  <si>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</si>
  <si>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</si>
  <si>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</si>
  <si>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</si>
  <si>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</si>
  <si>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</si>
  <si>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</si>
  <si>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</si>
  <si>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</si>
  <si>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</si>
  <si>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</si>
  <si>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</si>
  <si>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</si>
  <si>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</si>
  <si>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</si>
  <si>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</si>
  <si>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</si>
  <si>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</si>
  <si>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</si>
  <si>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</si>
  <si>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</si>
  <si>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</si>
  <si>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</si>
  <si>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</si>
  <si>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</si>
  <si>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</si>
  <si>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</si>
  <si>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</si>
  <si>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</si>
  <si>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</si>
  <si>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</si>
  <si>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</si>
  <si>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</si>
  <si>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</si>
  <si>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</si>
  <si>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</si>
  <si>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</si>
  <si>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</si>
  <si>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</si>
  <si>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</si>
  <si>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</si>
  <si>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</si>
  <si>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</si>
  <si>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</si>
  <si>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</si>
  <si>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</si>
  <si>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</si>
  <si>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</si>
  <si>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</si>
  <si>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</si>
  <si>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</si>
  <si>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</si>
  <si>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</si>
  <si>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</si>
  <si>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</si>
  <si>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</si>
  <si>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</si>
  <si>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</si>
  <si>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</si>
  <si>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</si>
  <si>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</si>
  <si>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</si>
  <si>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</si>
  <si>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</si>
  <si>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</si>
  <si>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</si>
  <si>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</si>
  <si>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</si>
  <si>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</si>
  <si>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</si>
  <si>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</si>
  <si>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</si>
  <si>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</si>
  <si>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</si>
  <si>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</si>
  <si>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</si>
  <si>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</si>
  <si>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</si>
  <si>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</si>
  <si>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</si>
  <si>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</si>
  <si>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</si>
  <si>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</si>
  <si>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</si>
  <si>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</si>
  <si>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</si>
  <si>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</si>
  <si>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</si>
  <si>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</si>
  <si>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</si>
  <si>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</si>
  <si>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</si>
  <si>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</si>
  <si>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</si>
  <si>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</si>
  <si>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</si>
  <si>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</si>
  <si>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</si>
  <si>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</si>
  <si>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</si>
  <si>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</si>
  <si>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</si>
  <si>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</si>
  <si>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</si>
  <si>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</si>
  <si>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</si>
  <si>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</si>
  <si>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</si>
  <si>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</si>
  <si>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</si>
  <si>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</si>
  <si>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</si>
  <si>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</si>
  <si>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</si>
  <si>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</si>
  <si>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</si>
  <si>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</si>
  <si>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</si>
  <si>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</si>
  <si>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</si>
  <si>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</si>
  <si>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</si>
  <si>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</si>
  <si>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</si>
  <si>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</si>
  <si>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</si>
  <si>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</si>
  <si>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</si>
  <si>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</si>
  <si>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</si>
  <si>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</si>
  <si>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</si>
  <si>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</si>
  <si>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</si>
  <si>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</si>
  <si>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</si>
  <si>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</si>
  <si>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</si>
  <si>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</si>
  <si>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</si>
  <si>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</si>
  <si>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</si>
  <si>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</si>
  <si>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</si>
  <si>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</si>
  <si>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</si>
  <si>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</si>
  <si>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</si>
  <si>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</si>
  <si>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</si>
  <si>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</si>
  <si>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</si>
  <si>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</si>
  <si>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</si>
  <si>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</si>
  <si>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</si>
  <si>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</si>
  <si>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</si>
  <si>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</si>
  <si>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</si>
  <si>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</si>
  <si>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</si>
  <si>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</si>
  <si>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</si>
  <si>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</si>
  <si>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</si>
  <si>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</si>
  <si>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</si>
  <si>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</si>
  <si>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</si>
  <si>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</si>
  <si>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</si>
  <si>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</si>
  <si>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</si>
  <si>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</si>
  <si>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</si>
  <si>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</si>
  <si>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</si>
  <si>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</si>
  <si>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</si>
  <si>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</si>
  <si>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</si>
  <si>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</si>
  <si>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</si>
  <si>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</si>
  <si>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</si>
  <si>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</si>
  <si>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</si>
  <si>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</si>
  <si>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</si>
  <si>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</si>
  <si>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</si>
  <si>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</si>
  <si>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</si>
  <si>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</si>
  <si>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</si>
  <si>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</si>
  <si>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</si>
  <si>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</si>
  <si>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</si>
  <si>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</si>
  <si>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</si>
  <si>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</si>
  <si>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</si>
  <si>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</si>
  <si>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</si>
  <si>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</si>
  <si>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</si>
  <si>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</si>
  <si>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</si>
  <si>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</si>
  <si>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</si>
  <si>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</si>
  <si>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</si>
  <si>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</si>
  <si>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</si>
  <si>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</si>
  <si>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</si>
  <si>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</si>
  <si>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</si>
  <si>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</si>
  <si>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</si>
  <si>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</si>
  <si>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</si>
  <si>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</si>
  <si>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</si>
  <si>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</si>
  <si>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</si>
  <si>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</si>
  <si>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</si>
  <si>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</si>
  <si>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</si>
  <si>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</si>
  <si>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</si>
  <si>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</si>
  <si>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</si>
  <si>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</si>
  <si>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</si>
  <si>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</si>
  <si>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</si>
  <si>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</si>
  <si>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</si>
  <si>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</si>
  <si>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</si>
  <si>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</si>
  <si>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</si>
  <si>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</si>
  <si>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</si>
  <si>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</si>
  <si>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</si>
  <si>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</si>
  <si>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</si>
  <si>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</si>
  <si>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</si>
  <si>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</si>
  <si>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</si>
  <si>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</si>
  <si>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</si>
  <si>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</si>
  <si>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</si>
  <si>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</si>
  <si>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</si>
  <si>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</si>
  <si>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</si>
  <si>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</si>
  <si>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</si>
  <si>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</si>
  <si>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</si>
  <si>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</si>
  <si>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</si>
  <si>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</si>
  <si>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</si>
  <si>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</si>
  <si>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</si>
  <si>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</si>
  <si>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</si>
  <si>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</si>
  <si>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</si>
  <si>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</si>
  <si>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</si>
  <si>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</si>
  <si>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</si>
  <si>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</si>
  <si>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</si>
  <si>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</si>
  <si>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</si>
  <si>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</si>
  <si>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</si>
  <si>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</si>
  <si>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</si>
  <si>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</si>
  <si>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</si>
  <si>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</si>
  <si>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</si>
  <si>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</si>
  <si>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</si>
  <si>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</si>
  <si>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</si>
  <si>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</si>
  <si>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</si>
  <si>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</si>
  <si>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</si>
  <si>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</si>
  <si>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</si>
  <si>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</si>
  <si>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</si>
  <si>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</si>
  <si>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</si>
  <si>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</si>
  <si>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</si>
  <si>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</si>
  <si>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</si>
  <si>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</si>
  <si>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</si>
  <si>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</si>
  <si>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</si>
  <si>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</si>
  <si>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</si>
  <si>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</si>
  <si>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</si>
  <si>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</si>
  <si>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</si>
  <si>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</si>
  <si>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</si>
  <si>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</si>
  <si>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</si>
  <si>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</si>
  <si>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</si>
  <si>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</si>
  <si>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</si>
  <si>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</si>
  <si>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</si>
  <si>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</si>
  <si>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</si>
  <si>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</si>
  <si>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</si>
  <si>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</si>
  <si>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</si>
  <si>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</si>
  <si>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</si>
  <si>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</si>
  <si>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</si>
  <si>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</si>
  <si>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</si>
  <si>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</si>
  <si>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</si>
  <si>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</si>
  <si>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</si>
  <si>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</si>
  <si>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</si>
  <si>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</si>
  <si>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</si>
  <si>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</si>
  <si>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</si>
  <si>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</si>
  <si>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</si>
  <si>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</si>
  <si>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</si>
  <si>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</si>
  <si>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</si>
  <si>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</si>
  <si>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</si>
  <si>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</si>
  <si>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</si>
  <si>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</si>
  <si>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</si>
  <si>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</si>
  <si>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</si>
  <si>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</si>
  <si>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</si>
  <si>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</si>
  <si>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</si>
  <si>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</si>
  <si>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</si>
  <si>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</si>
  <si>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</si>
  <si>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</si>
  <si>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</si>
  <si>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</si>
  <si>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</si>
  <si>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</si>
  <si>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</si>
  <si>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</si>
  <si>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</si>
  <si>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</si>
  <si>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</si>
  <si>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</si>
  <si>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</si>
  <si>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</si>
  <si>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</si>
  <si>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</si>
  <si>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</si>
  <si>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</si>
  <si>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</si>
  <si>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</si>
  <si>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</si>
  <si>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</si>
  <si>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</si>
  <si>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</si>
  <si>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</si>
  <si>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</si>
  <si>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</si>
  <si>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</si>
  <si>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</si>
  <si>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</si>
  <si>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</si>
  <si>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</si>
  <si>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</si>
  <si>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</si>
  <si>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</si>
  <si>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</si>
  <si>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</si>
  <si>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</si>
  <si>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</si>
  <si>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</si>
  <si>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</si>
  <si>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</si>
  <si>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</si>
  <si>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</si>
  <si>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</si>
  <si>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</si>
  <si>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</si>
  <si>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</si>
  <si>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</si>
  <si>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</si>
  <si>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</si>
  <si>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</si>
  <si>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</si>
  <si>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</si>
  <si>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</si>
  <si>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</si>
  <si>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</si>
  <si>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</si>
  <si>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</si>
  <si>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</si>
  <si>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</si>
  <si>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</si>
  <si>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</si>
  <si>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</si>
  <si>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</si>
  <si>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</si>
  <si>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</si>
  <si>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</si>
  <si>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</si>
  <si>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</si>
  <si>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</si>
  <si>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</si>
  <si>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</si>
  <si>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</si>
  <si>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</si>
  <si>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</si>
  <si>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</si>
  <si>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</si>
  <si>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</si>
  <si>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</si>
  <si>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</si>
  <si>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</si>
  <si>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</si>
  <si>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</si>
  <si>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</si>
  <si>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</si>
  <si>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</si>
  <si>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</si>
  <si>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</si>
  <si>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</si>
  <si>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</si>
  <si>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</si>
  <si>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</si>
  <si>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</si>
  <si>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</si>
  <si>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</si>
  <si>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</si>
  <si>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</si>
  <si>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</si>
  <si>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</si>
  <si>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</si>
  <si>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</si>
  <si>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</si>
  <si>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</si>
  <si>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</si>
  <si>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</si>
  <si>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</si>
  <si>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</si>
  <si>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</si>
  <si>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</si>
  <si>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</si>
  <si>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</si>
  <si>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</si>
  <si>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</si>
  <si>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</si>
  <si>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</si>
  <si>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</si>
  <si>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</si>
  <si>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</si>
  <si>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</si>
  <si>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</si>
  <si>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</si>
  <si>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</si>
  <si>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</si>
  <si>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</si>
  <si>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</si>
  <si>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</si>
  <si>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</si>
  <si>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</si>
  <si>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</si>
  <si>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</si>
  <si>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</si>
  <si>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</si>
  <si>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</si>
  <si>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</si>
  <si>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</si>
  <si>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</si>
  <si>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</si>
  <si>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</si>
  <si>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</si>
  <si>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</si>
  <si>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</si>
  <si>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</si>
  <si>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</si>
  <si>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</si>
  <si>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</si>
  <si>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</si>
  <si>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</si>
  <si>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</si>
  <si>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</si>
  <si>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</si>
  <si>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</si>
  <si>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</si>
  <si>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</si>
  <si>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</si>
  <si>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</si>
  <si>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</si>
  <si>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</si>
  <si>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</si>
  <si>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</si>
  <si>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</si>
  <si>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</si>
  <si>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</si>
  <si>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</si>
  <si>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</si>
  <si>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</si>
  <si>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</si>
  <si>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</si>
  <si>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</si>
  <si>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</si>
  <si>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</si>
  <si>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</si>
  <si>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</si>
  <si>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</si>
  <si>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</si>
  <si>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</si>
  <si>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</si>
  <si>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</si>
  <si>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</si>
  <si>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</si>
  <si>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</si>
  <si>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</si>
  <si>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</si>
  <si>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</si>
  <si>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</si>
  <si>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</si>
  <si>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</si>
  <si>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</si>
  <si>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</si>
  <si>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</si>
  <si>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</si>
  <si>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</si>
  <si>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</si>
  <si>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</si>
  <si>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</si>
  <si>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</si>
  <si>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</si>
  <si>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</si>
  <si>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</si>
  <si>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</si>
  <si>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</si>
  <si>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</si>
  <si>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</si>
  <si>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</si>
  <si>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</si>
  <si>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</si>
  <si>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</si>
  <si>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</si>
  <si>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</si>
  <si>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</si>
  <si>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</si>
  <si>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</si>
  <si>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</si>
  <si>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</si>
  <si>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</si>
  <si>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</si>
  <si>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</si>
  <si>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</si>
  <si>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</si>
  <si>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</si>
  <si>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</si>
  <si>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</si>
  <si>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</si>
  <si>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</si>
  <si>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</si>
  <si>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</si>
  <si>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</si>
  <si>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</si>
  <si>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</si>
  <si>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</si>
  <si>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</si>
  <si>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</si>
  <si>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</si>
  <si>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</si>
  <si>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</si>
  <si>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</si>
  <si>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</si>
  <si>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</si>
  <si>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</si>
  <si>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</si>
  <si>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</si>
  <si>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</si>
  <si>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</si>
  <si>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</si>
  <si>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</si>
  <si>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</si>
  <si>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</si>
  <si>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</si>
  <si>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</si>
  <si>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</si>
  <si>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</si>
  <si>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</si>
  <si>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</si>
  <si>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</si>
  <si>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</si>
  <si>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</si>
  <si>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</si>
  <si>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</si>
  <si>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</si>
  <si>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</si>
  <si>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</si>
  <si>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</si>
  <si>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</si>
  <si>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</si>
  <si>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</si>
  <si>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</si>
  <si>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</si>
  <si>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</si>
  <si>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</si>
  <si>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</si>
  <si>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</si>
  <si>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</si>
  <si>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</si>
  <si>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</si>
  <si>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</si>
  <si>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</si>
  <si>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</si>
  <si>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</si>
  <si>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</si>
  <si>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</si>
  <si>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</si>
  <si>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</si>
  <si>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</si>
  <si>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</si>
  <si>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</si>
  <si>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</si>
  <si>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</si>
  <si>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</si>
  <si>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</si>
  <si>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</si>
  <si>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</si>
  <si>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</si>
  <si>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</si>
  <si>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</si>
  <si>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</si>
  <si>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</si>
  <si>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</si>
  <si>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</si>
  <si>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</si>
  <si>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</si>
  <si>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</si>
  <si>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</si>
  <si>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</si>
  <si>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</si>
  <si>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</si>
  <si>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</si>
  <si>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</si>
  <si>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</si>
  <si>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</si>
  <si>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</si>
  <si>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</si>
  <si>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</si>
  <si>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</si>
  <si>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</si>
  <si>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</si>
  <si>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</si>
  <si>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</si>
  <si>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</si>
  <si>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</si>
  <si>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</si>
  <si>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</si>
  <si>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</si>
  <si>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</si>
  <si>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</si>
  <si>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</si>
  <si>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</si>
  <si>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</si>
  <si>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</si>
  <si>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</si>
  <si>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</si>
  <si>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</si>
  <si>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</si>
  <si>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</si>
  <si>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</si>
  <si>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</si>
  <si>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</si>
  <si>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</si>
  <si>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</si>
  <si>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</si>
  <si>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</si>
  <si>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</si>
  <si>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</si>
  <si>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</si>
  <si>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</si>
  <si>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</si>
  <si>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</si>
  <si>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</si>
  <si>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</si>
  <si>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</si>
  <si>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</si>
  <si>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</si>
  <si>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</si>
  <si>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</si>
  <si>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</si>
  <si>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</si>
  <si>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</si>
  <si>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</si>
  <si>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</si>
  <si>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</si>
  <si>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</si>
  <si>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</si>
  <si>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</si>
  <si>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</si>
  <si>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</si>
  <si>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</si>
  <si>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</si>
  <si>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</si>
  <si>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</si>
  <si>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</si>
  <si>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</si>
  <si>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</si>
  <si>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</si>
  <si>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</si>
  <si>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</si>
  <si>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</si>
  <si>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</si>
  <si>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</si>
  <si>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</si>
  <si>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</si>
  <si>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</si>
  <si>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</si>
  <si>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</si>
  <si>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</si>
  <si>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</si>
  <si>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</si>
  <si>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</si>
  <si>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</si>
  <si>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</si>
  <si>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</si>
  <si>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</si>
  <si>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</si>
  <si>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</si>
  <si>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</si>
  <si>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</si>
  <si>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</si>
  <si>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</si>
  <si>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</si>
  <si>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</si>
  <si>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</si>
  <si>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</si>
  <si>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</si>
  <si>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</si>
  <si>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</si>
  <si>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</si>
  <si>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</si>
  <si>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</si>
  <si>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</si>
  <si>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</si>
  <si>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</si>
  <si>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</si>
  <si>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</si>
  <si>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</si>
  <si>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</si>
  <si>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</si>
  <si>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</si>
  <si>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</si>
  <si>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</si>
  <si>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</si>
  <si>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</si>
  <si>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</si>
  <si>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</si>
  <si>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</si>
  <si>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</si>
  <si>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</si>
  <si>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</si>
  <si>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</si>
  <si>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</si>
  <si>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</si>
  <si>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</si>
  <si>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</si>
  <si>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</si>
  <si>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</si>
  <si>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</si>
  <si>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</si>
  <si>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</si>
  <si>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</si>
  <si>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</si>
  <si>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</si>
  <si>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</si>
  <si>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</si>
  <si>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</si>
  <si>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</si>
  <si>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</si>
  <si>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</si>
  <si>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</si>
  <si>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</si>
  <si>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</si>
  <si>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</si>
  <si>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</si>
  <si>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</si>
  <si>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</si>
  <si>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</si>
  <si>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</si>
  <si>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</si>
  <si>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</si>
  <si>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</si>
  <si>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</si>
  <si>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</si>
  <si>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</si>
  <si>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</si>
  <si>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</si>
  <si>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</si>
  <si>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</si>
  <si>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</si>
  <si>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</si>
  <si>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</si>
  <si>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</si>
  <si>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</si>
  <si>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</si>
  <si>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</si>
  <si>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</si>
  <si>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</si>
  <si>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</si>
  <si>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</si>
  <si>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</si>
  <si>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</si>
  <si>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</si>
  <si>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</si>
  <si>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</si>
  <si>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</si>
  <si>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</si>
  <si>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</si>
  <si>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</si>
  <si>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</si>
  <si>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</si>
  <si>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</si>
  <si>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</si>
  <si>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</si>
  <si>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</si>
  <si>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</si>
  <si>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</si>
  <si>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</si>
  <si>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</si>
  <si>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</si>
  <si>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</si>
  <si>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</si>
  <si>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</si>
  <si>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</si>
  <si>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</si>
  <si>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</si>
  <si>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</si>
  <si>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</si>
  <si>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</si>
  <si>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</si>
  <si>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</si>
  <si>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</si>
  <si>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</si>
  <si>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</si>
  <si>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</si>
  <si>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</si>
  <si>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</si>
  <si>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</si>
  <si>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</si>
  <si>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</si>
  <si>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</si>
  <si>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</si>
  <si>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</si>
  <si>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</si>
  <si>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</si>
  <si>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</si>
  <si>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</si>
  <si>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</si>
  <si>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</si>
  <si>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</si>
  <si>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</si>
  <si>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</si>
  <si>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</si>
  <si>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</si>
  <si>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</si>
  <si>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</si>
  <si>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</si>
  <si>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</si>
  <si>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</si>
  <si>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</si>
  <si>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</si>
  <si>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</si>
  <si>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</si>
  <si>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</si>
  <si>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</si>
  <si>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</si>
  <si>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</si>
  <si>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</si>
  <si>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</si>
  <si>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</si>
  <si>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</si>
  <si>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</si>
  <si>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</si>
  <si>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</si>
  <si>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</si>
  <si>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</si>
  <si>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</si>
  <si>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</si>
  <si>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</si>
  <si>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</si>
  <si>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</si>
  <si>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</si>
  <si>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</si>
  <si>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</si>
  <si>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</si>
  <si>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</si>
  <si>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</si>
  <si>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</si>
  <si>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</si>
  <si>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</si>
  <si>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</si>
  <si>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</si>
  <si>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</si>
  <si>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</si>
  <si>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</si>
  <si>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</si>
  <si>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</si>
  <si>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</si>
  <si>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</si>
  <si>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</si>
  <si>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</si>
  <si>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</si>
  <si>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</si>
  <si>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</si>
  <si>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</si>
  <si>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</si>
  <si>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</si>
  <si>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</si>
  <si>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</si>
  <si>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</si>
  <si>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</si>
  <si>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</si>
  <si>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</si>
  <si>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</si>
  <si>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</si>
  <si>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</si>
  <si>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</si>
  <si>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</si>
  <si>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</si>
  <si>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</si>
  <si>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</si>
  <si>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</si>
  <si>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</si>
  <si>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</si>
  <si>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</si>
  <si>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</si>
  <si>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</si>
  <si>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</si>
  <si>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</si>
  <si>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</si>
  <si>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</si>
  <si>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</si>
  <si>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</si>
  <si>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</si>
  <si>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</si>
  <si>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</si>
  <si>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</si>
  <si>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</si>
  <si>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</si>
  <si>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</si>
  <si>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</si>
  <si>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</si>
  <si>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</si>
  <si>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</si>
  <si>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</si>
  <si>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</si>
  <si>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</si>
  <si>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</si>
  <si>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</si>
  <si>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</si>
  <si>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</si>
  <si>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</si>
  <si>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</si>
  <si>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</si>
  <si>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</si>
  <si>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</si>
  <si>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</si>
  <si>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</si>
  <si>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</si>
  <si>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</si>
  <si>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</si>
  <si>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</si>
  <si>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</si>
  <si>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</si>
  <si>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</si>
  <si>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</si>
  <si>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</si>
  <si>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</si>
  <si>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</si>
  <si>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</si>
  <si>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</si>
  <si>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</si>
  <si>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</si>
  <si>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</si>
  <si>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</si>
  <si>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</si>
  <si>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</si>
  <si>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</si>
  <si>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</si>
  <si>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</si>
  <si>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</si>
  <si>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</si>
  <si>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</si>
  <si>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</si>
  <si>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</si>
  <si>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</si>
  <si>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</si>
  <si>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</si>
  <si>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</si>
  <si>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</si>
  <si>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</si>
  <si>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</si>
  <si>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</si>
  <si>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</si>
  <si>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</si>
  <si>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</si>
  <si>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</si>
  <si>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</si>
  <si>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</si>
  <si>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</si>
  <si>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</si>
  <si>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</si>
  <si>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</si>
  <si>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</si>
  <si>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</si>
  <si>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</si>
  <si>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</si>
  <si>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</si>
  <si>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</si>
  <si>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</si>
  <si>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</si>
  <si>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</si>
  <si>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</si>
  <si>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</si>
  <si>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</si>
  <si>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</si>
  <si>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</si>
  <si>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</si>
  <si>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</si>
  <si>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</si>
  <si>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</si>
  <si>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</si>
  <si>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</si>
  <si>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</si>
  <si>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</si>
  <si>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</si>
  <si>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</si>
  <si>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</si>
  <si>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</si>
  <si>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</si>
  <si>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</si>
  <si>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</si>
  <si>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</si>
  <si>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</si>
  <si>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</si>
  <si>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</si>
  <si>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</si>
  <si>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</si>
  <si>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</si>
  <si>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</si>
  <si>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</si>
  <si>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</si>
  <si>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</si>
  <si>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</si>
  <si>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</si>
  <si>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</si>
  <si>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</si>
  <si>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</si>
  <si>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</si>
  <si>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</si>
  <si>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</si>
  <si>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</si>
  <si>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</si>
  <si>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</si>
  <si>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</si>
  <si>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</si>
  <si>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</si>
  <si>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</si>
  <si>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</si>
  <si>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</si>
  <si>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</si>
  <si>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</si>
  <si>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</si>
  <si>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</si>
  <si>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</si>
  <si>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</si>
  <si>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</si>
  <si>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</si>
  <si>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</si>
  <si>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</si>
  <si>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</si>
  <si>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</si>
  <si>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</si>
  <si>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</si>
  <si>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</si>
  <si>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</si>
  <si>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</si>
  <si>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</si>
  <si>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</si>
  <si>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</si>
  <si>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</si>
  <si>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</si>
  <si>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</si>
  <si>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</si>
  <si>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</si>
  <si>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</si>
  <si>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</si>
  <si>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</si>
  <si>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</si>
  <si>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</si>
  <si>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</si>
  <si>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</si>
  <si>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</si>
  <si>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</si>
  <si>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</si>
  <si>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</si>
  <si>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</si>
  <si>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</si>
  <si>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</si>
  <si>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</si>
  <si>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</si>
  <si>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</si>
  <si>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</si>
  <si>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</si>
  <si>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</si>
  <si>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</si>
  <si>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</si>
  <si>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</si>
  <si>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</si>
  <si>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</si>
  <si>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</si>
  <si>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</si>
  <si>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</si>
  <si>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</si>
  <si>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</si>
  <si>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</si>
  <si>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</si>
  <si>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</si>
  <si>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</si>
  <si>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</si>
  <si>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</si>
  <si>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</si>
  <si>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</si>
  <si>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</si>
  <si>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</si>
  <si>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</si>
  <si>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</si>
  <si>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</si>
  <si>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</si>
  <si>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</si>
  <si>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</si>
  <si>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</si>
  <si>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</si>
  <si>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</si>
  <si>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</si>
  <si>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</si>
  <si>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</si>
  <si>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</si>
  <si>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</si>
  <si>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</si>
  <si>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</si>
  <si>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</si>
  <si>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</si>
  <si>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</si>
  <si>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</si>
  <si>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</si>
  <si>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</si>
  <si>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</si>
  <si>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</si>
  <si>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</si>
  <si>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</si>
  <si>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</si>
  <si>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</si>
  <si>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</si>
  <si>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</si>
  <si>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</si>
  <si>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</si>
  <si>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</si>
  <si>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</si>
  <si>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</si>
  <si>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</si>
  <si>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</si>
  <si>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</si>
  <si>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</si>
  <si>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</si>
  <si>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</si>
  <si>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</si>
  <si>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</si>
  <si>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</si>
  <si>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</si>
  <si>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</si>
  <si>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</si>
  <si>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</si>
  <si>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</si>
  <si>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</si>
  <si>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</si>
  <si>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</si>
  <si>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</si>
  <si>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</si>
  <si>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</si>
  <si>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</si>
  <si>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</si>
  <si>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</si>
  <si>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</si>
  <si>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</si>
  <si>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</si>
  <si>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</si>
  <si>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</si>
  <si>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</si>
  <si>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</si>
  <si>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</si>
  <si>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</si>
  <si>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</si>
  <si>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</si>
  <si>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</si>
  <si>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</si>
  <si>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</si>
  <si>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</si>
  <si>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</si>
  <si>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</si>
  <si>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</si>
  <si>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</si>
  <si>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</si>
  <si>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</si>
  <si>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</si>
  <si>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</si>
  <si>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</si>
  <si>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</si>
  <si>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</si>
  <si>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</si>
  <si>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</si>
  <si>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</si>
  <si>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</si>
  <si>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</si>
  <si>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</si>
  <si>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</si>
  <si>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</si>
  <si>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</si>
  <si>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</si>
  <si>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</si>
  <si>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</si>
  <si>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</si>
  <si>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</si>
  <si>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</si>
  <si>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</si>
  <si>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</si>
  <si>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</si>
  <si>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</si>
  <si>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</si>
  <si>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</si>
  <si>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</si>
  <si>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</si>
  <si>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</si>
  <si>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</si>
  <si>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</si>
  <si>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</si>
  <si>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</si>
  <si>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</si>
  <si>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</si>
  <si>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</si>
  <si>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</si>
  <si>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</si>
  <si>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</si>
  <si>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</si>
  <si>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</si>
  <si>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</si>
  <si>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</si>
  <si>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</si>
  <si>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</si>
  <si>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</si>
  <si>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</si>
  <si>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</si>
  <si>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</si>
  <si>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</si>
  <si>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</si>
  <si>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</si>
  <si>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</si>
  <si>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</si>
  <si>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</si>
  <si>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</si>
  <si>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</si>
  <si>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</si>
  <si>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</si>
  <si>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</si>
  <si>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</si>
  <si>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</si>
  <si>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</si>
  <si>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</si>
  <si>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</si>
  <si>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</si>
  <si>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</si>
  <si>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</si>
  <si>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</si>
  <si>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</si>
  <si>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</si>
  <si>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</si>
  <si>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</si>
  <si>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</si>
  <si>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</si>
  <si>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</si>
  <si>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</si>
  <si>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</si>
  <si>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</si>
  <si>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</si>
  <si>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</si>
  <si>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</si>
  <si>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</si>
  <si>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</si>
  <si>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</si>
  <si>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</si>
  <si>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</si>
  <si>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</si>
  <si>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</si>
  <si>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</si>
  <si>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</si>
  <si>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</si>
  <si>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</si>
  <si>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</si>
  <si>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</si>
  <si>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</si>
  <si>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</si>
  <si>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</si>
  <si>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</si>
  <si>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</si>
  <si>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</si>
  <si>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</si>
  <si>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</si>
  <si>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</si>
  <si>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</si>
  <si>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</si>
  <si>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</si>
  <si>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</si>
  <si>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</si>
  <si>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</si>
  <si>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</si>
  <si>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</si>
  <si>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</si>
  <si>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</si>
  <si>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</si>
  <si>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</si>
  <si>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</si>
  <si>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</si>
  <si>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</si>
  <si>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</si>
  <si>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</si>
  <si>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</si>
  <si>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</si>
  <si>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</si>
  <si>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</si>
  <si>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</si>
  <si>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</si>
  <si>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</si>
  <si>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</si>
  <si>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</si>
  <si>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</si>
  <si>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</si>
  <si>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</si>
  <si>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</si>
  <si>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</si>
  <si>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</si>
  <si>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</si>
  <si>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</si>
  <si>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</si>
  <si>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</si>
  <si>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</si>
  <si>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</si>
  <si>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</si>
  <si>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</si>
  <si>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</si>
  <si>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</si>
  <si>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</si>
  <si>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</si>
  <si>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</si>
  <si>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</si>
  <si>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</si>
  <si>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</si>
  <si>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</si>
  <si>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</si>
  <si>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</si>
  <si>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</si>
  <si>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</si>
  <si>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</si>
  <si>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</si>
  <si>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</si>
  <si>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</si>
  <si>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</si>
  <si>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</si>
  <si>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</si>
  <si>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</si>
  <si>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</si>
  <si>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</si>
  <si>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</si>
  <si>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</si>
  <si>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</si>
  <si>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</si>
  <si>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</si>
  <si>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</si>
  <si>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</si>
  <si>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</si>
  <si>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</si>
  <si>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</si>
  <si>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</si>
  <si>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</si>
  <si>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</si>
  <si>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</si>
  <si>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</si>
  <si>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</si>
  <si>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</si>
  <si>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</si>
  <si>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</si>
  <si>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</si>
  <si>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</si>
  <si>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</si>
  <si>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</si>
  <si>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</si>
  <si>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</si>
  <si>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</si>
  <si>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</si>
  <si>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</si>
  <si>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</si>
  <si>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</si>
  <si>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</si>
  <si>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</si>
  <si>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</si>
  <si>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</si>
  <si>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</si>
  <si>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</si>
  <si>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</si>
  <si>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</si>
  <si>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</si>
  <si>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</si>
  <si>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</si>
  <si>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</si>
  <si>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</si>
  <si>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</si>
  <si>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</si>
  <si>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</si>
  <si>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</si>
  <si>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</si>
  <si>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</si>
  <si>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</si>
  <si>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</si>
  <si>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</si>
  <si>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</si>
  <si>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</si>
  <si>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</si>
  <si>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</si>
  <si>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</si>
  <si>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</si>
  <si>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</si>
  <si>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</si>
  <si>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</si>
  <si>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</si>
  <si>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</si>
  <si>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</si>
  <si>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</si>
  <si>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</si>
  <si>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</si>
  <si>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</si>
  <si>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</si>
  <si>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</si>
  <si>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</si>
  <si>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</si>
  <si>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</si>
  <si>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</si>
  <si>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</si>
  <si>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</si>
  <si>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</si>
  <si>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</si>
  <si>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</si>
  <si>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</si>
  <si>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</si>
  <si>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</si>
  <si>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</si>
  <si>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</si>
  <si>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</si>
  <si>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</si>
  <si>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</si>
  <si>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</si>
  <si>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</si>
  <si>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</si>
  <si>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</si>
  <si>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</si>
  <si>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</si>
  <si>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</si>
  <si>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</si>
  <si>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</si>
  <si>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</si>
  <si>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</si>
  <si>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</si>
  <si>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</si>
  <si>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</si>
  <si>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</si>
  <si>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</si>
  <si>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</si>
  <si>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</si>
  <si>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</si>
  <si>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</si>
  <si>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</si>
  <si>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</si>
  <si>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</si>
  <si>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</si>
  <si>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</si>
  <si>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</si>
  <si>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</si>
  <si>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</si>
  <si>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</si>
  <si>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</si>
  <si>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</si>
  <si>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</si>
  <si>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</si>
  <si>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</si>
  <si>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</si>
  <si>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</si>
  <si>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</si>
  <si>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</si>
  <si>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</si>
  <si>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</si>
  <si>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</si>
  <si>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</si>
  <si>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</si>
  <si>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</si>
  <si>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</si>
  <si>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</si>
  <si>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</si>
  <si>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</si>
  <si>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</si>
  <si>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</si>
  <si>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</si>
  <si>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</si>
  <si>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</si>
  <si>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</si>
  <si>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</si>
  <si>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</si>
  <si>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</si>
  <si>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</si>
  <si>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</si>
  <si>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</si>
  <si>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</si>
  <si>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</si>
  <si>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</si>
  <si>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</si>
  <si>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</si>
  <si>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</si>
  <si>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</si>
  <si>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</si>
  <si>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</si>
  <si>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</si>
  <si>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</si>
  <si>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</si>
  <si>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</si>
  <si>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</si>
  <si>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</si>
  <si>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</si>
  <si>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</si>
  <si>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</si>
  <si>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</si>
  <si>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</si>
  <si>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</si>
  <si>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</si>
  <si>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</si>
  <si>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</si>
  <si>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</si>
  <si>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</si>
  <si>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</si>
  <si>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</si>
  <si>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</si>
  <si>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</si>
  <si>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</si>
  <si>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</si>
  <si>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</si>
  <si>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</si>
  <si>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</si>
  <si>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</si>
  <si>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</si>
  <si>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</si>
  <si>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</si>
  <si>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</si>
  <si>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</si>
  <si>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</si>
  <si>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</si>
  <si>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</si>
  <si>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</si>
  <si>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</si>
  <si>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</si>
  <si>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</si>
  <si>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</si>
  <si>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</si>
  <si>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</si>
  <si>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</si>
  <si>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</si>
  <si>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</si>
  <si>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</si>
  <si>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</si>
  <si>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</si>
  <si>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</si>
  <si>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</si>
  <si>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</si>
  <si>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</si>
  <si>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</si>
  <si>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</si>
  <si>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</si>
  <si>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</si>
  <si>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</si>
  <si>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</si>
  <si>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</si>
  <si>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</si>
  <si>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</si>
  <si>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</si>
  <si>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</si>
  <si>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</si>
  <si>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</si>
  <si>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</si>
  <si>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</si>
  <si>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</si>
  <si>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</si>
  <si>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</si>
  <si>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</si>
  <si>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</si>
  <si>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</si>
  <si>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</si>
  <si>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</si>
  <si>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</si>
  <si>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</si>
  <si>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</si>
  <si>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</si>
  <si>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</si>
  <si>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</si>
  <si>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</si>
  <si>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</si>
  <si>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</si>
  <si>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</si>
  <si>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</si>
  <si>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</si>
  <si>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</si>
  <si>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</si>
  <si>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</si>
  <si>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</si>
  <si>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</si>
  <si>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</si>
  <si>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</si>
  <si>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</si>
  <si>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</si>
  <si>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</si>
  <si>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</si>
  <si>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</si>
  <si>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</si>
  <si>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</si>
  <si>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</si>
  <si>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</si>
  <si>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</si>
  <si>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</si>
  <si>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</si>
  <si>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</si>
  <si>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</si>
  <si>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</si>
  <si>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</si>
  <si>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</si>
  <si>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</si>
  <si>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</si>
  <si>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</si>
  <si>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</si>
  <si>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</si>
  <si>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</si>
  <si>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</si>
  <si>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</si>
  <si>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</si>
  <si>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</si>
  <si>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</si>
  <si>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</si>
  <si>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</si>
  <si>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</si>
  <si>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</si>
  <si>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</si>
  <si>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</si>
  <si>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</si>
  <si>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</si>
  <si>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</si>
  <si>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</si>
  <si>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</si>
  <si>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</si>
  <si>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</si>
  <si>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</si>
  <si>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</si>
  <si>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</si>
  <si>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</si>
  <si>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</si>
  <si>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</si>
  <si>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</si>
  <si>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</si>
  <si>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</si>
  <si>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</si>
  <si>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</si>
  <si>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</si>
  <si>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</si>
  <si>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</si>
  <si>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</si>
  <si>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</si>
  <si>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</si>
  <si>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</si>
  <si>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</si>
  <si>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</si>
  <si>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</si>
  <si>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</si>
  <si>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</si>
  <si>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</si>
  <si>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</si>
  <si>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</si>
  <si>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</si>
  <si>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</si>
  <si>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</si>
  <si>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</si>
  <si>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</si>
  <si>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</si>
  <si>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</si>
  <si>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</si>
  <si>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</si>
  <si>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</si>
  <si>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</si>
  <si>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</si>
  <si>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</si>
  <si>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</si>
  <si>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</si>
  <si>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</si>
  <si>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</si>
  <si>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</si>
  <si>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</si>
  <si>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</si>
  <si>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</si>
  <si>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</si>
  <si>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</si>
  <si>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</si>
  <si>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</si>
  <si>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</si>
  <si>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</si>
  <si>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</si>
  <si>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</si>
  <si>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</si>
  <si>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</si>
  <si>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</si>
  <si>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</si>
  <si>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</si>
  <si>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</si>
  <si>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</si>
  <si>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</si>
  <si>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</si>
  <si>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</si>
  <si>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</si>
  <si>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</si>
  <si>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</si>
  <si>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</si>
  <si>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</si>
  <si>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</si>
  <si>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</si>
  <si>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</si>
  <si>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</si>
  <si>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</si>
  <si>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</si>
  <si>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</si>
  <si>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</si>
  <si>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</si>
  <si>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</si>
  <si>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</si>
  <si>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</si>
  <si>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</si>
  <si>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</si>
  <si>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</si>
  <si>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</si>
  <si>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</si>
  <si>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</si>
  <si>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</si>
  <si>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</si>
  <si>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</si>
  <si>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</si>
  <si>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</si>
  <si>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</si>
  <si>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</si>
  <si>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</si>
  <si>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</si>
  <si>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</si>
  <si>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</si>
  <si>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</si>
  <si>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</si>
  <si>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</si>
  <si>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</si>
  <si>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</si>
  <si>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</si>
  <si>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</si>
  <si>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</si>
  <si>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</si>
  <si>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</si>
  <si>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</si>
  <si>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</si>
  <si>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</si>
  <si>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</si>
  <si>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</si>
  <si>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</si>
  <si>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</si>
  <si>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</si>
  <si>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</si>
  <si>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</si>
  <si>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</si>
  <si>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</si>
  <si>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</si>
  <si>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</si>
  <si>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</si>
  <si>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</si>
  <si>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</si>
  <si>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</si>
  <si>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</si>
  <si>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</si>
  <si>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</si>
  <si>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</si>
  <si>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</si>
  <si>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</si>
  <si>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</si>
  <si>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</si>
  <si>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</si>
  <si>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</si>
  <si>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</si>
  <si>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</si>
  <si>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</si>
  <si>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</si>
  <si>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</si>
  <si>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</si>
  <si>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</si>
  <si>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</si>
  <si>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</si>
  <si>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</si>
  <si>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</si>
  <si>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</si>
  <si>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</si>
  <si>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</si>
  <si>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</si>
  <si>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</si>
  <si>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</si>
  <si>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</si>
  <si>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</si>
  <si>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</si>
  <si>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</si>
  <si>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</si>
  <si>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</si>
  <si>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</si>
  <si>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</si>
  <si>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</si>
  <si>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</si>
  <si>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</si>
  <si>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</si>
  <si>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</si>
  <si>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</si>
  <si>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</si>
  <si>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</si>
  <si>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</si>
  <si>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</si>
  <si>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</si>
  <si>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</si>
  <si>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</si>
  <si>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</si>
  <si>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</si>
  <si>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</si>
  <si>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</si>
  <si>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</si>
  <si>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</si>
  <si>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</si>
  <si>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</si>
  <si>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</si>
  <si>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</si>
  <si>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</si>
  <si>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</si>
  <si>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</si>
  <si>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</si>
  <si>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</si>
  <si>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</si>
  <si>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</si>
  <si>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</si>
  <si>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</si>
  <si>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</si>
  <si>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</si>
  <si>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</si>
  <si>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</si>
  <si>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</si>
  <si>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</si>
  <si>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</si>
  <si>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</si>
  <si>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</si>
  <si>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</si>
  <si>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</si>
  <si>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</si>
  <si>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</si>
  <si>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</si>
  <si>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</si>
  <si>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</si>
  <si>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</si>
  <si>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</si>
  <si>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</si>
  <si>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</si>
  <si>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</si>
  <si>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</si>
  <si>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</si>
  <si>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</si>
  <si>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</si>
  <si>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</si>
  <si>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</si>
  <si>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</si>
  <si>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</si>
  <si>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</si>
  <si>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</si>
  <si>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</si>
  <si>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</si>
  <si>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</si>
  <si>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</si>
  <si>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</si>
  <si>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</si>
  <si>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</si>
  <si>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</si>
  <si>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</si>
  <si>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</si>
  <si>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</si>
  <si>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</si>
  <si>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</si>
  <si>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</si>
  <si>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</si>
  <si>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</si>
  <si>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</si>
  <si>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</si>
  <si>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</si>
  <si>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</si>
  <si>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</si>
  <si>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</si>
  <si>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</si>
  <si>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</si>
  <si>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</si>
  <si>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</si>
  <si>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</si>
  <si>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</si>
  <si>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</si>
  <si>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</si>
  <si>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</si>
  <si>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</si>
  <si>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</si>
  <si>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</si>
  <si>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</si>
  <si>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</si>
  <si>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</si>
  <si>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</si>
  <si>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</si>
  <si>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</si>
  <si>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</si>
  <si>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</si>
  <si>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</si>
  <si>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</si>
  <si>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</si>
  <si>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</si>
  <si>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</si>
  <si>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</si>
  <si>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</si>
  <si>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</si>
  <si>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</si>
  <si>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</si>
  <si>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</si>
  <si>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</si>
  <si>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</si>
  <si>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</si>
  <si>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</si>
  <si>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</si>
  <si>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</si>
  <si>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</si>
  <si>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</si>
  <si>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</si>
  <si>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</si>
  <si>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</si>
  <si>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</si>
  <si>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</si>
  <si>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</si>
  <si>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</si>
  <si>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</si>
  <si>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</si>
  <si>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</si>
  <si>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</si>
  <si>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</si>
  <si>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</si>
  <si>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</si>
  <si>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</si>
  <si>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</si>
  <si>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</si>
  <si>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</si>
  <si>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</si>
  <si>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</si>
  <si>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</si>
  <si>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</si>
  <si>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</si>
  <si>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</si>
  <si>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</si>
  <si>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</si>
  <si>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</si>
  <si>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</si>
  <si>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</si>
  <si>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</si>
  <si>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</si>
  <si>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</si>
  <si>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</si>
  <si>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</si>
  <si>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</si>
  <si>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</si>
  <si>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</si>
  <si>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</si>
  <si>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</si>
  <si>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</si>
  <si>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</si>
  <si>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</si>
  <si>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</si>
  <si>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</si>
  <si>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</si>
  <si>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</si>
  <si>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</si>
  <si>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</si>
  <si>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</si>
  <si>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</si>
  <si>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</si>
  <si>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</si>
  <si>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</si>
  <si>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</si>
  <si>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</si>
  <si>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</si>
  <si>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</si>
  <si>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</si>
  <si>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</si>
  <si>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</si>
  <si>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</si>
  <si>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</si>
  <si>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</si>
  <si>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</si>
  <si>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</si>
  <si>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</si>
  <si>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</si>
  <si>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</si>
  <si>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</si>
  <si>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</si>
  <si>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</si>
  <si>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</si>
  <si>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</si>
  <si>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</si>
  <si>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</si>
  <si>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</si>
  <si>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</si>
  <si>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</si>
  <si>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</si>
  <si>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</si>
  <si>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</si>
  <si>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</si>
  <si>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</si>
  <si>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</si>
  <si>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</si>
  <si>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</si>
  <si>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</si>
  <si>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</si>
  <si>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</si>
  <si>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</si>
  <si>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</si>
  <si>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</si>
  <si>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</si>
  <si>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</si>
  <si>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</si>
  <si>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</si>
  <si>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</si>
  <si>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</si>
  <si>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</si>
  <si>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</si>
  <si>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</si>
  <si>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</si>
  <si>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</si>
  <si>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</si>
  <si>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</si>
  <si>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</si>
  <si>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</si>
  <si>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</si>
  <si>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</si>
  <si>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</si>
  <si>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</si>
  <si>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</si>
  <si>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</si>
  <si>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</si>
  <si>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</si>
  <si>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</si>
  <si>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</si>
  <si>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</si>
  <si>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</si>
  <si>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</si>
  <si>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</si>
  <si>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</si>
  <si>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</si>
  <si>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</si>
  <si>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</si>
  <si>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</si>
  <si>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</si>
  <si>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</si>
  <si>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</si>
  <si>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</si>
  <si>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</si>
  <si>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</si>
  <si>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</si>
  <si>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</si>
  <si>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</si>
  <si>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</si>
  <si>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</si>
  <si>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</si>
  <si>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</si>
  <si>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</si>
  <si>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</si>
  <si>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</si>
  <si>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</si>
  <si>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</si>
  <si>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</si>
  <si>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</si>
  <si>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</si>
  <si>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</si>
  <si>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</si>
  <si>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</si>
  <si>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</si>
  <si>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</si>
  <si>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</si>
  <si>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</si>
  <si>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</si>
  <si>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</si>
  <si>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</si>
  <si>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</si>
  <si>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</si>
  <si>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</si>
  <si>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</si>
  <si>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</si>
  <si>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</si>
  <si>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</si>
  <si>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</si>
  <si>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</si>
  <si>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</si>
  <si>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</si>
  <si>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</si>
  <si>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</si>
  <si>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</si>
  <si>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</si>
  <si>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</si>
  <si>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</si>
  <si>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</si>
  <si>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</si>
  <si>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</si>
  <si>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</si>
  <si>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</si>
  <si>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</si>
  <si>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</si>
  <si>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</si>
  <si>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</si>
  <si>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</si>
  <si>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</si>
  <si>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</si>
  <si>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</si>
  <si>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</si>
  <si>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</si>
  <si>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</si>
  <si>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</si>
  <si>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</si>
  <si>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</si>
  <si>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</si>
  <si>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</si>
  <si>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</si>
  <si>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</si>
  <si>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</si>
  <si>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</si>
  <si>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</si>
  <si>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</si>
  <si>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</si>
  <si>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</si>
  <si>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</si>
  <si>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</si>
  <si>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</si>
  <si>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</si>
  <si>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</si>
  <si>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</si>
  <si>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</si>
  <si>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</si>
  <si>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</si>
  <si>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</si>
  <si>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</si>
  <si>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</si>
  <si>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</si>
  <si>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</si>
  <si>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</si>
  <si>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</si>
  <si>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</si>
  <si>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</si>
  <si>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</si>
  <si>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</si>
  <si>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</si>
  <si>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</si>
  <si>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</si>
  <si>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</si>
  <si>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</si>
  <si>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</si>
  <si>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</si>
  <si>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</si>
  <si>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</si>
  <si>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</si>
  <si>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</si>
  <si>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</si>
  <si>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</si>
  <si>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</si>
  <si>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</si>
  <si>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</si>
  <si>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</si>
  <si>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</si>
  <si>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</si>
  <si>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</si>
  <si>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</si>
  <si>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</si>
  <si>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</si>
  <si>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</si>
  <si>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</si>
  <si>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</si>
  <si>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</si>
  <si>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</si>
  <si>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</si>
  <si>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</si>
  <si>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</si>
  <si>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</si>
  <si>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</si>
  <si>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</si>
  <si>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</si>
  <si>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</si>
  <si>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</si>
  <si>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</si>
  <si>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</si>
  <si>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</si>
  <si>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</si>
  <si>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</si>
  <si>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</si>
  <si>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</si>
  <si>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</si>
  <si>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</si>
  <si>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</si>
  <si>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</si>
  <si>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</si>
  <si>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</si>
  <si>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</si>
  <si>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</si>
  <si>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</si>
  <si>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</si>
  <si>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</si>
  <si>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</si>
  <si>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</si>
  <si>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</si>
  <si>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</si>
  <si>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</si>
  <si>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</si>
  <si>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</si>
  <si>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</si>
  <si>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</si>
  <si>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</si>
  <si>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</si>
  <si>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</si>
  <si>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</si>
  <si>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</si>
  <si>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</si>
  <si>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</si>
  <si>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</si>
  <si>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</si>
  <si>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</si>
  <si>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</si>
  <si>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</si>
  <si>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</si>
  <si>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</si>
  <si>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</si>
  <si>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</si>
  <si>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</si>
  <si>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</si>
  <si>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</si>
  <si>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</si>
  <si>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</si>
  <si>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</si>
  <si>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</si>
  <si>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</si>
  <si>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</si>
  <si>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</si>
  <si>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</si>
  <si>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</si>
  <si>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</si>
  <si>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</si>
  <si>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</si>
  <si>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</si>
  <si>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</si>
  <si>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</si>
  <si>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</si>
  <si>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</si>
  <si>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</si>
  <si>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</si>
  <si>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</si>
  <si>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</si>
  <si>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</si>
  <si>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</si>
  <si>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</si>
  <si>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</si>
  <si>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</si>
  <si>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</si>
  <si>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</si>
  <si>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</si>
  <si>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</si>
  <si>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</si>
  <si>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</si>
  <si>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</si>
  <si>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</si>
  <si>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</si>
  <si>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</si>
  <si>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</si>
  <si>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</si>
  <si>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</si>
  <si>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</si>
  <si>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</si>
  <si>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</si>
  <si>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</si>
  <si>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</si>
  <si>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</si>
  <si>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</si>
  <si>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</si>
  <si>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</si>
  <si>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</si>
  <si>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</si>
  <si>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</si>
  <si>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</si>
  <si>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</si>
  <si>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</si>
  <si>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</si>
  <si>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</si>
  <si>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</si>
  <si>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</si>
  <si>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</si>
  <si>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</si>
  <si>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</si>
  <si>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</si>
  <si>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</si>
  <si>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</si>
  <si>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</si>
  <si>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</si>
  <si>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</si>
  <si>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</si>
  <si>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</si>
  <si>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</si>
  <si>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</si>
  <si>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</si>
  <si>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</si>
  <si>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</si>
  <si>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</si>
  <si>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</si>
  <si>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</si>
  <si>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</si>
  <si>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</si>
  <si>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</si>
  <si>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</si>
  <si>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</si>
  <si>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</si>
  <si>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</si>
  <si>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</si>
  <si>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</si>
  <si>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</si>
  <si>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</si>
  <si>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</si>
  <si>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</si>
  <si>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</si>
  <si>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</si>
  <si>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</si>
  <si>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</si>
  <si>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</si>
  <si>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</si>
  <si>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</si>
  <si>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</si>
  <si>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</si>
  <si>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</si>
  <si>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</si>
  <si>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</si>
  <si>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</si>
  <si>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</si>
  <si>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</si>
  <si>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</si>
  <si>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</si>
  <si>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</si>
  <si>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</si>
  <si>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</si>
  <si>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</si>
  <si>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</si>
  <si>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</si>
  <si>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</si>
  <si>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</si>
  <si>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</si>
  <si>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</si>
  <si>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</si>
  <si>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</si>
  <si>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</si>
  <si>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</si>
  <si>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</si>
  <si>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</si>
  <si>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</si>
  <si>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</si>
  <si>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</si>
  <si>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</si>
  <si>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</si>
  <si>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</si>
  <si>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</si>
  <si>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</si>
  <si>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</si>
  <si>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</si>
  <si>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</si>
  <si>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</si>
  <si>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</si>
  <si>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</si>
  <si>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</si>
  <si>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</si>
  <si>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</si>
  <si>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</si>
  <si>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</si>
  <si>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</si>
  <si>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</si>
  <si>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</si>
  <si>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</si>
  <si>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</si>
  <si>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</si>
  <si>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</si>
  <si>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</si>
  <si>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</si>
  <si>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</si>
  <si>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</si>
  <si>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</si>
  <si>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</si>
  <si>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</si>
  <si>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</si>
  <si>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</si>
  <si>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</si>
  <si>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</si>
  <si>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</si>
  <si>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</si>
  <si>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</si>
  <si>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</si>
  <si>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</si>
  <si>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</si>
  <si>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</si>
  <si>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</si>
  <si>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</si>
  <si>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</si>
  <si>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</si>
  <si>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</si>
  <si>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</si>
  <si>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</si>
  <si>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</si>
  <si>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</si>
  <si>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</si>
  <si>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</si>
  <si>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</si>
  <si>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</si>
  <si>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</si>
  <si>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</si>
  <si>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</si>
  <si>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</si>
  <si>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</si>
  <si>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</si>
  <si>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</si>
  <si>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</si>
  <si>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</si>
  <si>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</si>
  <si>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</si>
  <si>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</si>
  <si>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</si>
  <si>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</si>
  <si>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</si>
  <si>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</si>
  <si>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</si>
  <si>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</si>
  <si>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</si>
  <si>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</si>
  <si>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</si>
  <si>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</si>
  <si>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</si>
  <si>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</si>
  <si>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</si>
  <si>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</si>
  <si>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</si>
  <si>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</si>
  <si>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</si>
  <si>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</si>
  <si>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</si>
  <si>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</si>
  <si>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</si>
  <si>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</si>
  <si>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</si>
  <si>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</si>
  <si>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</si>
  <si>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</si>
  <si>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</si>
  <si>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</si>
  <si>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</si>
  <si>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</si>
  <si>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</si>
  <si>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</si>
  <si>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</si>
  <si>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</si>
  <si>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</si>
  <si>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</si>
  <si>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</si>
  <si>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</si>
  <si>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</si>
  <si>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</si>
  <si>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</si>
  <si>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</si>
  <si>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</si>
  <si>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</si>
  <si>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</si>
  <si>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</si>
  <si>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</si>
  <si>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</si>
  <si>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</si>
  <si>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</si>
  <si>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</si>
  <si>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</si>
  <si>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</si>
  <si>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</si>
  <si>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</si>
  <si>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</si>
  <si>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</si>
  <si>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</si>
  <si>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</si>
  <si>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</si>
  <si>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</si>
  <si>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</si>
  <si>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</si>
  <si>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</si>
  <si>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</si>
  <si>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</si>
  <si>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</si>
  <si>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</si>
  <si>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</si>
  <si>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</si>
  <si>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</si>
  <si>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</si>
  <si>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</si>
  <si>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</si>
  <si>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</si>
  <si>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</si>
  <si>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</si>
  <si>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</si>
  <si>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</si>
  <si>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</si>
  <si>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</si>
  <si>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</si>
  <si>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</si>
  <si>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</si>
  <si>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</si>
  <si>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</si>
  <si>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</si>
  <si>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</si>
  <si>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</si>
  <si>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</si>
  <si>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</si>
  <si>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</si>
  <si>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</si>
  <si>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</si>
  <si>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</si>
  <si>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</si>
  <si>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</si>
  <si>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</si>
  <si>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</si>
  <si>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</si>
  <si>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</si>
  <si>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</si>
  <si>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</si>
  <si>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</si>
  <si>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</si>
  <si>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</si>
  <si>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</si>
  <si>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</si>
  <si>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</si>
  <si>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</si>
  <si>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</si>
  <si>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</si>
  <si>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</si>
  <si>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</si>
  <si>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</si>
  <si>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</si>
  <si>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</si>
  <si>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</si>
  <si>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</si>
  <si>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</si>
  <si>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</si>
  <si>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</si>
  <si>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</si>
  <si>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</si>
  <si>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</si>
  <si>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</si>
  <si>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</si>
  <si>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</si>
  <si>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</si>
  <si>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</si>
  <si>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</si>
  <si>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</si>
  <si>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</si>
  <si>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</si>
  <si>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</si>
  <si>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</si>
  <si>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</si>
  <si>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</si>
  <si>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</si>
  <si>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</si>
  <si>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</si>
  <si>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</si>
  <si>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</si>
  <si>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</si>
  <si>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</si>
  <si>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</si>
  <si>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</si>
  <si>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</si>
  <si>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</si>
  <si>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</si>
  <si>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</si>
  <si>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</si>
  <si>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</si>
  <si>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</si>
  <si>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</si>
  <si>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</si>
  <si>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</si>
  <si>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</si>
  <si>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</si>
  <si>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</si>
  <si>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</si>
  <si>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</si>
  <si>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</si>
  <si>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</si>
  <si>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</si>
  <si>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</si>
  <si>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</si>
  <si>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</si>
  <si>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</si>
  <si>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</si>
  <si>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</si>
  <si>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</si>
  <si>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</si>
  <si>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</si>
  <si>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</si>
  <si>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</si>
  <si>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</si>
  <si>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</si>
  <si>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</si>
  <si>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</si>
  <si>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</si>
  <si>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</si>
  <si>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</si>
  <si>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</si>
  <si>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</si>
  <si>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</si>
  <si>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</si>
  <si>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</si>
  <si>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</si>
  <si>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</si>
  <si>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</si>
  <si>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</si>
  <si>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</si>
  <si>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</si>
  <si>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</si>
  <si>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</si>
  <si>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</si>
  <si>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</si>
  <si>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</si>
  <si>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</si>
  <si>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</si>
  <si>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</si>
  <si>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</si>
  <si>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</si>
  <si>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</si>
  <si>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</si>
  <si>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</si>
  <si>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</si>
  <si>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</si>
  <si>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</si>
  <si>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</si>
  <si>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</si>
  <si>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</si>
  <si>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</si>
  <si>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</si>
  <si>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</si>
  <si>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</si>
  <si>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</si>
  <si>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</si>
  <si>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</si>
  <si>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</si>
  <si>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</si>
  <si>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</si>
  <si>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</si>
  <si>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</si>
  <si>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</si>
  <si>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</si>
  <si>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</si>
  <si>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</si>
  <si>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</si>
  <si>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</si>
  <si>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</si>
  <si>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</si>
  <si>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</si>
  <si>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</si>
  <si>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</si>
  <si>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</si>
  <si>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</si>
  <si>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</si>
  <si>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</si>
  <si>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</si>
  <si>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</si>
  <si>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</si>
  <si>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</si>
  <si>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</si>
  <si>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</si>
  <si>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</si>
  <si>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</si>
  <si>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</si>
  <si>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</si>
  <si>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</si>
  <si>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</si>
  <si>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</si>
  <si>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</si>
  <si>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</si>
  <si>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</si>
  <si>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</si>
  <si>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</si>
  <si>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</si>
  <si>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</si>
  <si>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</si>
  <si>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</si>
  <si>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</si>
  <si>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</si>
  <si>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</si>
  <si>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</si>
  <si>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</si>
  <si>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</si>
  <si>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</si>
  <si>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</si>
  <si>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</si>
  <si>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</si>
  <si>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</si>
  <si>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</si>
  <si>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</si>
  <si>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</si>
  <si>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</si>
  <si>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</si>
  <si>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</si>
  <si>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</si>
  <si>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</si>
  <si>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</si>
  <si>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</si>
  <si>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</si>
  <si>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</si>
  <si>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</si>
  <si>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</si>
  <si>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</si>
  <si>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</si>
  <si>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</si>
  <si>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</si>
  <si>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</si>
  <si>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</si>
  <si>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</si>
  <si>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</si>
  <si>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</si>
  <si>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</si>
  <si>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</si>
  <si>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</si>
  <si>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</si>
  <si>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</si>
  <si>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</si>
  <si>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</si>
  <si>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</si>
  <si>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</si>
  <si>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</si>
  <si>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</si>
  <si>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</si>
  <si>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</si>
  <si>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</si>
  <si>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</si>
  <si>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</si>
  <si>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</si>
  <si>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</si>
  <si>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</si>
  <si>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</si>
  <si>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</si>
  <si>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</si>
  <si>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</si>
  <si>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</si>
  <si>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</si>
  <si>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</si>
  <si>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</si>
  <si>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</si>
  <si>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</si>
  <si>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</si>
  <si>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</si>
  <si>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</si>
  <si>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</si>
  <si>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</si>
  <si>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</si>
  <si>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</si>
  <si>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</si>
  <si>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</si>
  <si>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</si>
  <si>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</si>
  <si>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</si>
  <si>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</si>
  <si>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</si>
  <si>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</si>
  <si>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</si>
  <si>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</si>
  <si>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</si>
  <si>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</si>
  <si>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</si>
  <si>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</si>
  <si>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</si>
  <si>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</si>
  <si>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</si>
  <si>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</si>
  <si>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</si>
  <si>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</si>
  <si>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</si>
  <si>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</si>
  <si>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</si>
  <si>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</si>
  <si>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</si>
  <si>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</si>
  <si>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</si>
  <si>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</si>
  <si>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</si>
  <si>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</si>
  <si>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</si>
  <si>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</si>
  <si>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</si>
  <si>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</si>
  <si>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</si>
  <si>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</si>
  <si>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</si>
  <si>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</si>
  <si>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</si>
  <si>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</si>
  <si>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</si>
  <si>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</si>
  <si>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</si>
  <si>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</si>
  <si>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</si>
  <si>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</si>
  <si>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</si>
  <si>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</si>
  <si>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</si>
  <si>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</si>
  <si>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</si>
  <si>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</si>
  <si>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</si>
  <si>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</si>
  <si>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</si>
  <si>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</si>
  <si>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</si>
  <si>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</si>
  <si>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</si>
  <si>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</si>
  <si>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</si>
  <si>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</si>
  <si>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</si>
  <si>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</si>
  <si>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</si>
  <si>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</si>
  <si>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</si>
  <si>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</si>
  <si>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</si>
  <si>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</si>
  <si>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</si>
  <si>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</si>
  <si>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</si>
  <si>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</si>
  <si>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</si>
  <si>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</si>
  <si>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</si>
  <si>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</si>
  <si>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</si>
  <si>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</si>
  <si>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</si>
  <si>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</si>
  <si>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</si>
  <si>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</si>
  <si>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</si>
  <si>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</si>
  <si>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</si>
  <si>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</si>
  <si>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</si>
  <si>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</si>
  <si>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</si>
  <si>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</si>
  <si>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</si>
  <si>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</si>
  <si>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</si>
  <si>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</si>
  <si>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</si>
  <si>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</si>
  <si>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</si>
  <si>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</si>
  <si>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</si>
  <si>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</si>
  <si>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</si>
  <si>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</si>
  <si>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</si>
  <si>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</si>
  <si>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</si>
  <si>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</si>
  <si>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</si>
  <si>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</si>
  <si>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</si>
  <si>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</si>
  <si>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</si>
  <si>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</si>
  <si>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</si>
  <si>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</si>
  <si>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</si>
  <si>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</si>
  <si>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</si>
  <si>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</si>
  <si>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</si>
  <si>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</si>
  <si>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</si>
  <si>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</si>
  <si>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</si>
  <si>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</si>
  <si>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</si>
  <si>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</si>
  <si>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</si>
  <si>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</si>
  <si>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</si>
  <si>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</si>
  <si>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</si>
  <si>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</si>
  <si>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</si>
  <si>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</si>
  <si>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</si>
  <si>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</si>
  <si>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</si>
  <si>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</si>
  <si>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</si>
  <si>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</si>
  <si>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</si>
  <si>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</si>
  <si>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</si>
  <si>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</si>
  <si>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</si>
  <si>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</si>
  <si>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</si>
  <si>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</si>
  <si>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</si>
  <si>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</si>
  <si>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</si>
  <si>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</si>
  <si>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</si>
  <si>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</si>
  <si>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</si>
  <si>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</si>
  <si>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</si>
  <si>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</si>
  <si>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</si>
  <si>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</si>
  <si>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</si>
  <si>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</si>
  <si>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</si>
  <si>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</si>
  <si>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</si>
  <si>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</si>
  <si>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</si>
  <si>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</si>
  <si>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</si>
  <si>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</si>
  <si>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</si>
  <si>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</si>
  <si>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</si>
  <si>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</si>
  <si>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</si>
  <si>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</si>
  <si>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</si>
  <si>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</si>
  <si>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</si>
  <si>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</si>
  <si>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</si>
  <si>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</si>
  <si>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</si>
  <si>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</si>
  <si>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</si>
  <si>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</si>
  <si>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</si>
  <si>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</si>
  <si>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</si>
  <si>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</si>
  <si>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</si>
  <si>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</si>
  <si>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</si>
  <si>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</si>
  <si>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</si>
  <si>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</si>
  <si>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</si>
  <si>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</si>
  <si>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</si>
  <si>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</si>
  <si>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</si>
  <si>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</si>
  <si>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</si>
  <si>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</si>
  <si>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</si>
  <si>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</si>
  <si>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</si>
  <si>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</si>
  <si>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</si>
  <si>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</si>
  <si>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</si>
  <si>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</si>
  <si>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</si>
  <si>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</si>
  <si>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</si>
  <si>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</si>
  <si>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</si>
  <si>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</si>
  <si>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</si>
  <si>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</si>
  <si>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</si>
  <si>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</si>
  <si>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</si>
  <si>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</si>
  <si>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</si>
  <si>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</si>
  <si>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</si>
  <si>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</si>
  <si>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</si>
  <si>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</si>
  <si>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</si>
  <si>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</si>
  <si>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</si>
  <si>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</si>
  <si>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</si>
  <si>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</si>
  <si>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</si>
  <si>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</si>
  <si>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</si>
  <si>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</si>
  <si>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</si>
  <si>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</si>
  <si>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</si>
  <si>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</si>
  <si>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</si>
  <si>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</si>
  <si>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</si>
  <si>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</si>
  <si>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</si>
  <si>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</si>
  <si>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</si>
  <si>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</si>
  <si>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</si>
  <si>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</si>
  <si>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</si>
  <si>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</si>
  <si>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</si>
  <si>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</si>
  <si>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</si>
  <si>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</si>
  <si>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</si>
  <si>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</si>
  <si>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</si>
  <si>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</si>
  <si>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</si>
  <si>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</si>
  <si>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</si>
  <si>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</si>
  <si>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</si>
  <si>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</si>
  <si>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</si>
  <si>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</si>
  <si>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</si>
  <si>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</si>
  <si>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</si>
  <si>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</si>
  <si>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</si>
  <si>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</si>
  <si>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</si>
  <si>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</si>
  <si>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</si>
  <si>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</si>
  <si>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</si>
  <si>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</si>
  <si>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</si>
  <si>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</si>
  <si>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</si>
  <si>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</si>
  <si>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</si>
  <si>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</si>
  <si>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</si>
  <si>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</si>
  <si>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</si>
  <si>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</si>
  <si>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</si>
  <si>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</si>
  <si>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</si>
  <si>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</si>
  <si>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</si>
  <si>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</si>
  <si>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</si>
  <si>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</si>
  <si>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</si>
  <si>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</si>
  <si>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</si>
  <si>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</si>
  <si>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</si>
  <si>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</si>
  <si>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</si>
  <si>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</si>
  <si>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</si>
  <si>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</si>
  <si>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</si>
  <si>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</si>
  <si>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</si>
  <si>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</si>
  <si>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</si>
  <si>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</si>
  <si>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</si>
  <si>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</si>
  <si>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</si>
  <si>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</si>
  <si>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</si>
  <si>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</si>
  <si>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</si>
  <si>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</si>
  <si>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</si>
  <si>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</si>
  <si>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</si>
  <si>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</si>
  <si>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</si>
  <si>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</si>
  <si>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</si>
  <si>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</si>
  <si>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</si>
  <si>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</si>
  <si>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</si>
  <si>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</si>
  <si>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</si>
  <si>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</si>
  <si>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</si>
  <si>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</si>
  <si>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</si>
  <si>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</si>
  <si>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</si>
  <si>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</si>
  <si>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</si>
  <si>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</si>
  <si>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</si>
  <si>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</si>
  <si>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</si>
  <si>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</si>
  <si>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</si>
  <si>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</si>
  <si>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</si>
  <si>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</si>
  <si>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</si>
  <si>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</si>
  <si>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</si>
  <si>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</si>
  <si>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</si>
  <si>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</si>
  <si>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</si>
  <si>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</si>
  <si>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</si>
  <si>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</si>
  <si>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</si>
  <si>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</si>
  <si>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</si>
  <si>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</si>
  <si>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</si>
  <si>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</si>
  <si>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</si>
  <si>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</si>
  <si>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</si>
  <si>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</si>
  <si>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</si>
  <si>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</si>
  <si>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</si>
  <si>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</si>
  <si>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</si>
  <si>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</si>
  <si>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</si>
  <si>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</si>
  <si>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</si>
  <si>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</si>
  <si>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</si>
  <si>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</si>
  <si>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</si>
  <si>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</si>
  <si>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</si>
  <si>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</si>
  <si>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</si>
  <si>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</si>
  <si>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</si>
  <si>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</si>
  <si>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</si>
  <si>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</si>
  <si>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</si>
  <si>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</si>
  <si>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</si>
  <si>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</si>
  <si>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</si>
  <si>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</si>
  <si>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</si>
  <si>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</si>
  <si>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</si>
  <si>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</si>
  <si>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</si>
  <si>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</si>
  <si>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</si>
  <si>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</si>
  <si>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</si>
  <si>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</si>
  <si>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</si>
  <si>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</si>
  <si>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</si>
  <si>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</si>
  <si>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</si>
  <si>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</si>
  <si>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</si>
  <si>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</si>
  <si>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</si>
  <si>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</si>
  <si>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</si>
  <si>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</si>
  <si>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</si>
  <si>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</si>
  <si>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</si>
  <si>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</si>
  <si>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</si>
  <si>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</si>
  <si>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</si>
  <si>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</si>
  <si>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</si>
  <si>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</si>
  <si>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</si>
  <si>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</si>
  <si>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</si>
  <si>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</si>
  <si>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</si>
  <si>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</si>
  <si>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</si>
  <si>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</si>
  <si>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</si>
  <si>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</si>
  <si>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</si>
  <si>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</si>
  <si>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</si>
  <si>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</si>
  <si>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</si>
  <si>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</si>
  <si>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</si>
  <si>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</si>
  <si>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</si>
  <si>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</si>
  <si>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</si>
  <si>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</si>
  <si>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</si>
  <si>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</si>
  <si>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</si>
  <si>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</si>
  <si>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</si>
  <si>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</si>
  <si>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</si>
  <si>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</si>
  <si>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</si>
  <si>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</si>
  <si>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</si>
  <si>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</si>
  <si>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</si>
  <si>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</si>
  <si>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</si>
  <si>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</si>
  <si>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</si>
  <si>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</si>
  <si>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</si>
  <si>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</si>
  <si>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</si>
  <si>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</si>
  <si>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</si>
  <si>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</si>
  <si>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</si>
  <si>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</si>
  <si>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</si>
  <si>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</si>
  <si>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</si>
  <si>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</si>
  <si>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</si>
  <si>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</si>
  <si>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</si>
  <si>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</si>
  <si>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</si>
  <si>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</si>
  <si>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</si>
  <si>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</si>
  <si>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</si>
  <si>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</si>
  <si>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</si>
  <si>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</si>
  <si>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</si>
  <si>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</si>
  <si>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</si>
  <si>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</si>
  <si>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</si>
  <si>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</si>
  <si>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</si>
  <si>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</si>
  <si>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</si>
  <si>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</si>
  <si>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</si>
  <si>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</si>
  <si>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</si>
  <si>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</si>
  <si>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</si>
  <si>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</si>
  <si>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</si>
  <si>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</si>
  <si>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</si>
  <si>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</si>
  <si>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</si>
  <si>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</si>
  <si>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</si>
  <si>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</si>
  <si>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</si>
  <si>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</si>
  <si>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</si>
  <si>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</si>
  <si>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</si>
  <si>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</si>
  <si>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</si>
  <si>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</si>
  <si>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</si>
  <si>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</si>
  <si>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</si>
  <si>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</si>
  <si>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</si>
  <si>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</si>
  <si>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</si>
  <si>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</si>
  <si>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</si>
  <si>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</si>
  <si>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</si>
  <si>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</si>
  <si>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</si>
  <si>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</si>
  <si>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</si>
  <si>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</si>
  <si>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</si>
  <si>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</si>
  <si>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</si>
  <si>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</si>
  <si>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</si>
  <si>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</si>
  <si>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</si>
  <si>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</si>
  <si>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</si>
  <si>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</si>
  <si>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</si>
  <si>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</si>
  <si>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</si>
  <si>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</si>
  <si>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</si>
  <si>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</si>
  <si>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</si>
  <si>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</si>
  <si>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</si>
  <si>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</si>
  <si>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</si>
  <si>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</si>
  <si>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</si>
  <si>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</si>
  <si>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</si>
  <si>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</si>
  <si>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</si>
  <si>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</si>
  <si>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</si>
  <si>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</si>
  <si>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</si>
  <si>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</si>
  <si>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</si>
  <si>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</si>
  <si>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</si>
  <si>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</si>
  <si>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</si>
  <si>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</si>
  <si>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</si>
  <si>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</si>
  <si>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</si>
  <si>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</si>
  <si>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</si>
  <si>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</si>
  <si>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</si>
  <si>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</si>
  <si>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</si>
  <si>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</si>
  <si>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</si>
  <si>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</si>
  <si>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</si>
  <si>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</si>
  <si>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</si>
  <si>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</si>
  <si>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</si>
  <si>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</si>
  <si>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</si>
  <si>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</si>
  <si>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</si>
  <si>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</si>
  <si>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</si>
  <si>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</si>
  <si>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</si>
  <si>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</si>
  <si>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</si>
  <si>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</si>
  <si>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</si>
  <si>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</si>
  <si>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</si>
  <si>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</si>
  <si>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</si>
  <si>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</si>
  <si>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</si>
  <si>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</si>
  <si>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</si>
  <si>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</si>
  <si>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</si>
  <si>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</si>
  <si>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</si>
  <si>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</si>
  <si>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</si>
  <si>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</si>
  <si>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</si>
  <si>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</si>
  <si>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</si>
  <si>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</si>
  <si>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</si>
  <si>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</si>
  <si>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</si>
  <si>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</si>
  <si>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</si>
  <si>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</si>
  <si>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</si>
  <si>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</si>
  <si>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</si>
  <si>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</si>
  <si>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</si>
  <si>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</si>
  <si>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</si>
  <si>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</si>
  <si>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</si>
  <si>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</si>
  <si>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</si>
  <si>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</si>
  <si>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</si>
  <si>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</si>
  <si>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</si>
  <si>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</si>
  <si>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</si>
  <si>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</si>
  <si>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</si>
  <si>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</si>
  <si>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</si>
  <si>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</si>
  <si>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</si>
  <si>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</si>
  <si>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</si>
  <si>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</si>
  <si>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</si>
  <si>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</si>
  <si>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</si>
  <si>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</si>
  <si>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</si>
  <si>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</si>
  <si>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</si>
  <si>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</si>
  <si>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</si>
  <si>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</si>
  <si>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</si>
  <si>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</si>
  <si>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</si>
  <si>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</si>
  <si>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</si>
  <si>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</si>
  <si>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</si>
  <si>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</si>
  <si>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</si>
  <si>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</si>
  <si>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</si>
  <si>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</si>
  <si>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</si>
  <si>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</si>
  <si>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</si>
  <si>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</si>
  <si>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</si>
  <si>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</si>
  <si>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</si>
  <si>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</si>
  <si>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</si>
  <si>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</si>
  <si>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</si>
  <si>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</si>
  <si>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</si>
  <si>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</si>
  <si>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</si>
  <si>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</si>
  <si>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</si>
  <si>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</si>
  <si>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</si>
  <si>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</si>
  <si>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</si>
  <si>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</si>
  <si>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</si>
  <si>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</si>
  <si>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</si>
  <si>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</si>
  <si>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</si>
  <si>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</si>
  <si>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</si>
  <si>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</si>
  <si>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</si>
  <si>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</si>
  <si>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</si>
  <si>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</si>
  <si>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</si>
  <si>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</si>
  <si>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</si>
  <si>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</si>
  <si>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</si>
  <si>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</si>
  <si>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</si>
  <si>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</si>
  <si>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</si>
  <si>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</si>
  <si>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</si>
  <si>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</si>
  <si>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</si>
  <si>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</si>
  <si>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</si>
  <si>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</si>
  <si>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</si>
  <si>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</si>
  <si>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</si>
  <si>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</si>
  <si>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</si>
  <si>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</si>
  <si>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</si>
  <si>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</si>
  <si>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</si>
  <si>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</si>
  <si>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</si>
  <si>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</si>
  <si>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</si>
  <si>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</si>
  <si>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</si>
  <si>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</si>
  <si>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</si>
  <si>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</si>
  <si>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</si>
  <si>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</si>
  <si>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</si>
  <si>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</si>
  <si>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</si>
  <si>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</si>
  <si>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</si>
  <si>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</si>
  <si>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</si>
  <si>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</si>
  <si>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</si>
  <si>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</si>
  <si>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</si>
  <si>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</si>
  <si>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</si>
  <si>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</si>
  <si>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</si>
  <si>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</si>
  <si>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</si>
  <si>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</si>
  <si>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</si>
  <si>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</si>
  <si>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</si>
  <si>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</si>
  <si>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</si>
  <si>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</si>
  <si>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</si>
  <si>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</si>
  <si>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</si>
  <si>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</si>
  <si>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</si>
  <si>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</si>
  <si>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</si>
  <si>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</si>
  <si>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</si>
  <si>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</si>
  <si>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</si>
  <si>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</si>
  <si>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</si>
  <si>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</si>
  <si>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</si>
  <si>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</si>
  <si>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</si>
  <si>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</si>
  <si>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</si>
  <si>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</si>
  <si>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</si>
  <si>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</si>
  <si>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</si>
  <si>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</si>
  <si>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</si>
  <si>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</si>
  <si>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</si>
  <si>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</si>
  <si>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</si>
  <si>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</si>
  <si>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</si>
  <si>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</si>
  <si>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</si>
  <si>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</si>
  <si>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</si>
  <si>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</si>
  <si>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</si>
  <si>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</si>
  <si>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</si>
  <si>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</si>
  <si>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</si>
  <si>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</si>
  <si>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</si>
  <si>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</si>
  <si>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</si>
  <si>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</si>
  <si>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</si>
  <si>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</si>
  <si>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</si>
  <si>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</si>
  <si>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</si>
  <si>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</si>
  <si>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</si>
  <si>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</si>
  <si>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</si>
  <si>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</si>
  <si>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</si>
  <si>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</si>
  <si>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</si>
  <si>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</si>
  <si>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</si>
  <si>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</si>
  <si>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</si>
  <si>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</si>
  <si>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</si>
  <si>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</si>
  <si>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</si>
  <si>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</si>
  <si>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</si>
  <si>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</si>
  <si>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</si>
  <si>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</si>
  <si>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</si>
  <si>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</si>
  <si>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</si>
  <si>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</si>
  <si>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</si>
  <si>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</si>
  <si>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</si>
  <si>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</si>
  <si>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</si>
  <si>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</si>
  <si>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</si>
  <si>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</si>
  <si>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</si>
  <si>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</si>
  <si>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</si>
  <si>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</si>
  <si>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</si>
  <si>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</si>
  <si>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</si>
  <si>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</si>
  <si>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</si>
  <si>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</si>
  <si>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</si>
  <si>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</si>
  <si>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</si>
  <si>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</si>
  <si>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</si>
  <si>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</si>
  <si>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</si>
  <si>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</si>
  <si>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</si>
  <si>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</si>
  <si>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</si>
  <si>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</si>
  <si>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</si>
  <si>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</si>
  <si>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</si>
  <si>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</si>
  <si>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</si>
  <si>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</si>
  <si>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</si>
  <si>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</si>
  <si>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</si>
  <si>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</si>
  <si>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</si>
  <si>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</si>
  <si>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</si>
  <si>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</si>
  <si>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</si>
  <si>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</si>
  <si>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</si>
  <si>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</si>
  <si>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</si>
  <si>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</si>
  <si>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</si>
  <si>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</si>
  <si>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</si>
  <si>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</si>
  <si>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</si>
  <si>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</si>
  <si>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</si>
  <si>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</si>
  <si>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</si>
  <si>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</si>
  <si>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</si>
  <si>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</si>
  <si>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</si>
  <si>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</si>
  <si>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</si>
  <si>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</si>
  <si>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</si>
  <si>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</si>
  <si>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</si>
  <si>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</si>
  <si>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</si>
  <si>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</si>
  <si>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</si>
  <si>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</si>
  <si>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</si>
  <si>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</si>
  <si>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</si>
  <si>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</si>
  <si>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</si>
  <si>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</si>
  <si>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</si>
  <si>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</si>
  <si>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</si>
  <si>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</si>
  <si>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</si>
  <si>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</si>
  <si>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</si>
  <si>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</si>
  <si>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</si>
  <si>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</si>
  <si>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</si>
  <si>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</si>
  <si>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</si>
  <si>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</si>
  <si>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</si>
  <si>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</si>
  <si>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</si>
  <si>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</si>
  <si>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</si>
  <si>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</si>
  <si>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</si>
  <si>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</si>
  <si>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</si>
  <si>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</si>
  <si>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</si>
  <si>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</si>
  <si>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</si>
  <si>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</si>
  <si>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</si>
  <si>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</si>
  <si>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</si>
  <si>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</si>
  <si>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</si>
  <si>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</si>
  <si>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</si>
  <si>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</si>
  <si>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</si>
  <si>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</si>
  <si>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</si>
  <si>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</si>
  <si>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</si>
  <si>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</si>
  <si>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</si>
  <si>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</si>
  <si>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</si>
  <si>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</si>
  <si>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</si>
  <si>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</si>
  <si>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</si>
  <si>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</si>
  <si>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</si>
  <si>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</si>
  <si>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</si>
  <si>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</si>
  <si>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</si>
  <si>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</si>
  <si>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</si>
  <si>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</si>
  <si>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</si>
  <si>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</si>
  <si>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</si>
  <si>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</si>
  <si>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</si>
  <si>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</si>
  <si>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</si>
  <si>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</si>
  <si>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</si>
  <si>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</si>
  <si>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</si>
  <si>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</si>
  <si>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</si>
  <si>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</si>
  <si>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</si>
  <si>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</si>
  <si>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</si>
  <si>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</si>
  <si>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</si>
  <si>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</si>
  <si>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</si>
  <si>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</si>
  <si>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</si>
  <si>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</si>
  <si>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</si>
  <si>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</si>
  <si>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</si>
  <si>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</si>
  <si>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</si>
  <si>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</si>
  <si>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</si>
  <si>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</si>
  <si>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</si>
  <si>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</si>
  <si>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</si>
  <si>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</si>
  <si>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</si>
  <si>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</si>
  <si>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</si>
  <si>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</si>
  <si>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</si>
  <si>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</si>
  <si>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</si>
  <si>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</si>
  <si>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</si>
  <si>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</si>
  <si>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</si>
  <si>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</si>
  <si>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</si>
  <si>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</si>
  <si>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</si>
  <si>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</si>
  <si>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</si>
  <si>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</si>
  <si>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</si>
  <si>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</si>
  <si>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</si>
  <si>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</si>
  <si>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</si>
  <si>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</si>
  <si>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</si>
  <si>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</si>
  <si>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</si>
  <si>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</si>
  <si>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</si>
  <si>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</si>
  <si>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</si>
  <si>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</si>
  <si>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</si>
  <si>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</si>
  <si>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</si>
  <si>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</si>
  <si>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</si>
  <si>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</si>
  <si>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</si>
  <si>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</si>
  <si>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</si>
  <si>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</si>
  <si>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</si>
  <si>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</si>
  <si>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</si>
  <si>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</si>
  <si>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</si>
  <si>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</si>
  <si>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</si>
  <si>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</si>
  <si>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</si>
  <si>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</si>
  <si>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</si>
  <si>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</si>
  <si>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</si>
  <si>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</si>
  <si>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</si>
  <si>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</si>
  <si>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</si>
  <si>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</si>
  <si>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</si>
  <si>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</si>
  <si>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</si>
  <si>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</si>
  <si>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</si>
  <si>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</si>
  <si>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</si>
  <si>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</si>
  <si>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</si>
  <si>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</si>
  <si>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</si>
  <si>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</si>
  <si>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</si>
  <si>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</si>
  <si>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</si>
  <si>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</si>
  <si>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</si>
  <si>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</si>
  <si>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</si>
  <si>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</si>
  <si>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</si>
  <si>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</si>
  <si>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</si>
  <si>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</si>
  <si>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</si>
  <si>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</si>
  <si>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</si>
  <si>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</si>
  <si>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</si>
  <si>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</si>
  <si>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</si>
  <si>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</si>
  <si>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</si>
  <si>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</si>
  <si>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</si>
  <si>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</si>
  <si>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</si>
  <si>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</si>
  <si>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</si>
  <si>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</si>
  <si>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</si>
  <si>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</si>
  <si>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</si>
  <si>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</si>
  <si>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</si>
  <si>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</si>
  <si>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</si>
  <si>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</si>
  <si>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</si>
  <si>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</si>
  <si>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</si>
  <si>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</si>
  <si>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</si>
  <si>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</si>
  <si>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</si>
  <si>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</si>
  <si>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</si>
  <si>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</si>
  <si>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</si>
  <si>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</si>
  <si>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</si>
  <si>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</si>
  <si>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</si>
  <si>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</si>
  <si>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</si>
  <si>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</si>
  <si>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</si>
  <si>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</si>
  <si>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</si>
  <si>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</si>
  <si>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</si>
  <si>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</si>
  <si>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</si>
  <si>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</si>
  <si>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</si>
  <si>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</si>
  <si>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</si>
  <si>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</si>
  <si>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</si>
  <si>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</si>
  <si>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</si>
  <si>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</si>
  <si>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</si>
  <si>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</si>
  <si>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</si>
  <si>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</si>
  <si>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</si>
  <si>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</si>
  <si>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</si>
  <si>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</si>
  <si>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</si>
  <si>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</si>
  <si>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</si>
  <si>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</si>
  <si>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</si>
  <si>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</si>
  <si>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</si>
  <si>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</si>
  <si>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</si>
  <si>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</si>
  <si>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</si>
  <si>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</si>
  <si>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</si>
  <si>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</si>
  <si>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</si>
  <si>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</si>
  <si>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</si>
  <si>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</si>
  <si>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</si>
  <si>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</si>
  <si>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</si>
  <si>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</si>
  <si>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</si>
  <si>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</si>
  <si>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</si>
  <si>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</si>
  <si>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</si>
  <si>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</si>
  <si>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</si>
  <si>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</si>
  <si>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</si>
  <si>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</si>
  <si>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</si>
  <si>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</si>
  <si>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</si>
  <si>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</si>
  <si>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</si>
  <si>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</si>
  <si>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</si>
  <si>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</si>
  <si>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</si>
  <si>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</si>
  <si>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</si>
  <si>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</si>
  <si>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</si>
  <si>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</si>
  <si>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</si>
  <si>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</si>
  <si>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</si>
  <si>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</si>
  <si>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</si>
  <si>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</si>
  <si>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</si>
  <si>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</si>
  <si>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</si>
  <si>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</si>
  <si>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</si>
  <si>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</si>
  <si>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</si>
  <si>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</si>
  <si>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</si>
  <si>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</si>
  <si>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</si>
  <si>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</si>
  <si>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</si>
  <si>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</si>
  <si>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</si>
  <si>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</si>
  <si>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</si>
  <si>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</si>
  <si>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</si>
  <si>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</si>
  <si>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</si>
  <si>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</si>
  <si>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</si>
  <si>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</si>
  <si>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</si>
  <si>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</si>
  <si>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</si>
  <si>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</si>
  <si>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</si>
  <si>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</si>
  <si>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</si>
  <si>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</si>
  <si>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</si>
  <si>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</si>
  <si>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</si>
  <si>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</si>
  <si>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</si>
  <si>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</si>
  <si>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</si>
  <si>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</si>
  <si>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</si>
  <si>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</si>
  <si>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</si>
  <si>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</si>
  <si>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</si>
  <si>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</si>
  <si>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</si>
  <si>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</si>
  <si>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</si>
  <si>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</si>
  <si>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</si>
  <si>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</si>
  <si>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</si>
  <si>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</si>
  <si>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</si>
  <si>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</si>
  <si>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</si>
  <si>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</si>
  <si>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</si>
  <si>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</si>
  <si>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</si>
  <si>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</si>
  <si>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</si>
  <si>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</si>
  <si>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</si>
  <si>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</si>
  <si>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</si>
  <si>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</si>
  <si>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</si>
  <si>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</si>
  <si>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</si>
  <si>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</si>
  <si>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</si>
  <si>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</si>
  <si>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</si>
  <si>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</si>
  <si>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</si>
  <si>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</si>
  <si>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</si>
  <si>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</si>
  <si>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</si>
  <si>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</si>
  <si>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</si>
  <si>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</si>
  <si>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</si>
  <si>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</si>
  <si>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</si>
  <si>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</si>
  <si>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</si>
  <si>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</si>
  <si>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</si>
  <si>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</si>
  <si>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</si>
  <si>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</si>
  <si>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</si>
  <si>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</si>
  <si>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</si>
  <si>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</si>
  <si>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</si>
  <si>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</si>
  <si>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</si>
  <si>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</si>
  <si>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</si>
  <si>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</si>
  <si>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</si>
  <si>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</si>
  <si>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</si>
  <si>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</si>
  <si>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</si>
  <si>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</si>
  <si>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</si>
  <si>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</si>
  <si>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</si>
  <si>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</si>
  <si>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</si>
  <si>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</si>
  <si>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</si>
  <si>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</si>
  <si>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</si>
  <si>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</si>
  <si>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</si>
  <si>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</si>
  <si>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</si>
  <si>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</si>
  <si>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</si>
  <si>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</si>
  <si>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</si>
  <si>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</si>
  <si>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</si>
  <si>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</si>
  <si>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</si>
  <si>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</si>
  <si>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</si>
  <si>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</si>
  <si>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</si>
  <si>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</si>
  <si>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</si>
  <si>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</si>
  <si>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</si>
  <si>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</si>
  <si>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</si>
  <si>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</si>
  <si>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</si>
  <si>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</si>
  <si>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</si>
  <si>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</si>
  <si>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</si>
  <si>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</si>
  <si>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</si>
  <si>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</si>
  <si>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</si>
  <si>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</si>
  <si>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</si>
  <si>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</si>
  <si>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</si>
  <si>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</si>
  <si>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</si>
  <si>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</si>
  <si>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</si>
  <si>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</si>
  <si>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</si>
  <si>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</si>
  <si>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</si>
  <si>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</si>
  <si>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</si>
  <si>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</si>
  <si>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</si>
  <si>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</si>
  <si>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</si>
  <si>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</si>
  <si>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</si>
  <si>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</si>
  <si>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</si>
  <si>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</si>
  <si>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</si>
  <si>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</si>
  <si>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</si>
  <si>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</si>
  <si>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</si>
  <si>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</si>
  <si>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</si>
  <si>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</si>
  <si>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</si>
  <si>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</si>
  <si>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</si>
  <si>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</si>
  <si>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</si>
  <si>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</si>
  <si>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</si>
  <si>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</si>
  <si>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</si>
  <si>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</si>
  <si>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</si>
  <si>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</si>
  <si>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</si>
  <si>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</si>
  <si>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</si>
  <si>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</si>
  <si>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</si>
  <si>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</si>
  <si>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</si>
  <si>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</si>
  <si>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</si>
  <si>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</si>
  <si>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</si>
  <si>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</si>
  <si>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</si>
  <si>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</si>
  <si>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</si>
  <si>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</si>
  <si>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</si>
  <si>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</si>
  <si>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</si>
  <si>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</si>
  <si>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</si>
  <si>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</si>
  <si>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</si>
  <si>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</si>
  <si>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</si>
  <si>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</si>
  <si>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</si>
  <si>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</si>
  <si>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</si>
  <si>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</si>
  <si>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</si>
  <si>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</si>
  <si>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</si>
  <si>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</si>
  <si>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</si>
  <si>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</si>
  <si>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</si>
  <si>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</si>
  <si>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</si>
  <si>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</si>
  <si>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</si>
  <si>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</si>
  <si>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</si>
  <si>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</si>
  <si>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</si>
  <si>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</si>
  <si>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</si>
  <si>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</si>
  <si>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</si>
  <si>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</si>
  <si>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</si>
  <si>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</si>
  <si>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</si>
  <si>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</si>
  <si>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</si>
  <si>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</si>
  <si>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</si>
  <si>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</si>
  <si>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</si>
  <si>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</si>
  <si>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</si>
  <si>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</si>
  <si>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</si>
  <si>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</si>
  <si>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</si>
  <si>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</si>
  <si>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</si>
  <si>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</si>
  <si>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</si>
  <si>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</si>
  <si>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</si>
  <si>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</si>
  <si>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</si>
  <si>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</si>
  <si>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</si>
  <si>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</si>
  <si>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</si>
  <si>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</si>
  <si>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</si>
  <si>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</si>
  <si>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</si>
  <si>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</si>
  <si>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</si>
  <si>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</si>
  <si>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</si>
  <si>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</si>
  <si>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</si>
  <si>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</si>
  <si>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</si>
  <si>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</si>
  <si>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</si>
  <si>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</si>
  <si>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</si>
  <si>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</si>
  <si>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</si>
  <si>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</si>
  <si>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</si>
  <si>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</si>
  <si>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</si>
  <si>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</si>
  <si>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</si>
  <si>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</si>
  <si>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</si>
  <si>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</si>
  <si>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</si>
  <si>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</si>
  <si>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</si>
  <si>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</si>
  <si>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</si>
  <si>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</si>
  <si>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</si>
  <si>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</si>
  <si>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</si>
  <si>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</si>
  <si>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</si>
  <si>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</si>
  <si>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</si>
  <si>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</si>
  <si>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</si>
  <si>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</si>
  <si>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</si>
  <si>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</si>
  <si>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</si>
  <si>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</si>
  <si>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</si>
  <si>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</si>
  <si>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</si>
  <si>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</si>
  <si>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</si>
  <si>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</si>
  <si>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</si>
  <si>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</si>
  <si>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</si>
  <si>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</si>
  <si>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</si>
  <si>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</si>
  <si>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</si>
  <si>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</si>
  <si>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</si>
  <si>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</si>
  <si>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</si>
  <si>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</si>
  <si>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</si>
  <si>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</si>
  <si>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</si>
  <si>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</si>
  <si>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</si>
  <si>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</si>
  <si>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</si>
  <si>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</si>
  <si>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</si>
  <si>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</si>
  <si>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</si>
  <si>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</si>
  <si>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</si>
  <si>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</si>
  <si>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</si>
  <si>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</si>
  <si>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</si>
  <si>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</si>
  <si>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</si>
  <si>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</si>
  <si>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</si>
  <si>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</si>
  <si>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</si>
  <si>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</si>
  <si>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</si>
  <si>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</si>
  <si>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</si>
  <si>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</si>
  <si>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</si>
  <si>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</si>
  <si>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</si>
  <si>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</si>
  <si>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</si>
  <si>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</si>
  <si>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</si>
  <si>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</si>
  <si>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</si>
  <si>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</si>
  <si>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</si>
  <si>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</si>
  <si>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</si>
  <si>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</si>
  <si>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</si>
  <si>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</si>
  <si>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</si>
  <si>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</si>
  <si>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</si>
  <si>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</si>
  <si>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</si>
  <si>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</si>
  <si>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</si>
  <si>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</si>
  <si>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</si>
  <si>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</si>
  <si>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</si>
  <si>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</si>
  <si>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</si>
  <si>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</si>
  <si>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</si>
  <si>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</si>
  <si>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</si>
  <si>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</si>
  <si>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</si>
  <si>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</si>
  <si>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</si>
  <si>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</si>
  <si>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</si>
  <si>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</si>
  <si>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</si>
  <si>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</si>
  <si>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</si>
  <si>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</si>
  <si>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</si>
  <si>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</si>
  <si>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</si>
  <si>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</si>
  <si>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</si>
  <si>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</si>
  <si>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</si>
  <si>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</si>
  <si>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</si>
  <si>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</si>
  <si>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</si>
  <si>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</si>
  <si>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</si>
  <si>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</si>
  <si>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</si>
  <si>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</si>
  <si>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</si>
  <si>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</si>
  <si>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</si>
  <si>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</si>
  <si>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</si>
  <si>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</si>
  <si>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</si>
  <si>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</si>
  <si>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</si>
  <si>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</si>
  <si>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</si>
  <si>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</si>
  <si>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</si>
  <si>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</si>
  <si>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</si>
  <si>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</si>
  <si>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</si>
  <si>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</si>
  <si>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</si>
  <si>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</si>
  <si>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</si>
  <si>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</si>
  <si>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</si>
  <si>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</si>
  <si>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</si>
  <si>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</si>
  <si>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</si>
  <si>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</si>
  <si>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</si>
  <si>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</si>
  <si>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</si>
  <si>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</si>
  <si>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</si>
  <si>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</si>
  <si>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</si>
  <si>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</si>
  <si>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</si>
  <si>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</si>
  <si>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</si>
  <si>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</si>
  <si>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</si>
  <si>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</si>
  <si>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</si>
  <si>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</si>
  <si>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</si>
  <si>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</si>
  <si>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</si>
  <si>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</si>
  <si>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</si>
  <si>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</si>
  <si>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</si>
  <si>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</si>
  <si>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</si>
  <si>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</si>
  <si>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</si>
  <si>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</si>
  <si>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</si>
  <si>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</si>
  <si>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</si>
  <si>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</si>
  <si>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</si>
  <si>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</si>
  <si>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</si>
  <si>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</si>
  <si>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</si>
  <si>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</si>
  <si>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</si>
  <si>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</si>
  <si>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</si>
  <si>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</si>
  <si>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</si>
  <si>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</si>
  <si>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</si>
  <si>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</si>
  <si>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</si>
  <si>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</si>
  <si>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</si>
  <si>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</si>
  <si>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</si>
  <si>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</si>
  <si>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</si>
  <si>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</si>
  <si>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</si>
  <si>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</si>
  <si>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</si>
  <si>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</si>
  <si>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</si>
  <si>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</si>
  <si>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</si>
  <si>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</si>
  <si>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</si>
  <si>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</si>
  <si>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</si>
  <si>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</si>
  <si>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</si>
  <si>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</si>
  <si>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</si>
  <si>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</si>
  <si>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</si>
  <si>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</si>
  <si>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</si>
  <si>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</si>
  <si>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</si>
  <si>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</si>
  <si>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</si>
  <si>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</si>
  <si>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</si>
  <si>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</si>
  <si>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</si>
  <si>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</si>
  <si>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</si>
  <si>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</si>
  <si>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</si>
  <si>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</si>
  <si>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</si>
  <si>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</si>
  <si>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</si>
  <si>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</si>
  <si>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</si>
  <si>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</si>
  <si>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</si>
  <si>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</si>
  <si>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</si>
  <si>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</si>
  <si>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</si>
  <si>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</si>
  <si>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</si>
  <si>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</si>
  <si>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</si>
  <si>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</si>
  <si>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</si>
  <si>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</si>
  <si>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</si>
  <si>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</si>
  <si>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</si>
  <si>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</si>
  <si>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</si>
  <si>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</si>
  <si>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</si>
  <si>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</si>
  <si>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</si>
  <si>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</si>
  <si>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</si>
  <si>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</si>
  <si>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</si>
  <si>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</si>
  <si>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</si>
  <si>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</si>
  <si>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</si>
  <si>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</si>
  <si>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</si>
  <si>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</si>
  <si>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</si>
  <si>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</si>
  <si>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</si>
  <si>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</si>
  <si>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</si>
  <si>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</si>
  <si>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</si>
  <si>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</si>
  <si>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</si>
  <si>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</si>
  <si>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</si>
  <si>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</si>
  <si>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</si>
  <si>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</si>
  <si>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</si>
  <si>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</si>
  <si>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</si>
  <si>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</si>
  <si>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</si>
  <si>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</si>
  <si>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</si>
  <si>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</si>
  <si>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</si>
  <si>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</si>
  <si>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</si>
  <si>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</si>
  <si>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</si>
  <si>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</si>
  <si>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</si>
  <si>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</si>
  <si>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</si>
  <si>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</si>
  <si>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</si>
  <si>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</si>
  <si>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</si>
  <si>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</si>
  <si>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</si>
  <si>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</si>
  <si>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</si>
  <si>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</si>
  <si>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</si>
  <si>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</si>
  <si>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</si>
  <si>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</si>
  <si>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</si>
  <si>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</si>
  <si>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</si>
  <si>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</si>
  <si>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</si>
  <si>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</si>
  <si>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</si>
  <si>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</si>
  <si>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</si>
  <si>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</si>
  <si>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</si>
  <si>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</si>
  <si>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</si>
  <si>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</si>
  <si>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</si>
  <si>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</si>
  <si>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</si>
  <si>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</si>
  <si>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</si>
  <si>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</si>
  <si>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</si>
  <si>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</si>
  <si>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</si>
  <si>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</si>
  <si>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</si>
  <si>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</si>
  <si>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</si>
  <si>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</si>
  <si>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</si>
  <si>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</si>
  <si>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</si>
  <si>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</si>
  <si>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</si>
  <si>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</si>
  <si>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</si>
  <si>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</si>
  <si>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</si>
  <si>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</si>
  <si>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</si>
  <si>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</si>
  <si>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</si>
  <si>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</si>
  <si>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</si>
  <si>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</si>
  <si>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</si>
  <si>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</si>
  <si>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</si>
  <si>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</si>
  <si>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</si>
  <si>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</si>
  <si>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</si>
  <si>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</si>
  <si>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</si>
  <si>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</si>
  <si>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</si>
  <si>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</si>
  <si>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</si>
  <si>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</si>
  <si>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</si>
  <si>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</si>
  <si>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</si>
  <si>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</si>
  <si>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</si>
  <si>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</si>
  <si>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</si>
  <si>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</si>
  <si>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</si>
  <si>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</si>
  <si>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</si>
  <si>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</si>
  <si>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</si>
  <si>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</si>
  <si>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</si>
  <si>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</si>
  <si>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</si>
  <si>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</si>
  <si>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</si>
  <si>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</si>
  <si>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</si>
  <si>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</si>
  <si>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</si>
  <si>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</si>
  <si>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</si>
  <si>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</si>
  <si>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</si>
  <si>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</si>
  <si>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</si>
  <si>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</si>
  <si>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</si>
  <si>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</si>
  <si>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</si>
  <si>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</si>
  <si>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</si>
  <si>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</si>
  <si>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</si>
  <si>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</si>
  <si>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</si>
  <si>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</si>
  <si>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</si>
  <si>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</si>
  <si>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</si>
  <si>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</si>
  <si>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</si>
  <si>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</si>
  <si>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</si>
  <si>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</si>
  <si>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</si>
  <si>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</si>
  <si>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</si>
  <si>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</si>
  <si>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</si>
  <si>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</si>
  <si>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</si>
  <si>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</si>
  <si>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</si>
  <si>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</si>
  <si>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</si>
  <si>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</si>
  <si>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</si>
  <si>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</si>
  <si>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</si>
  <si>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</si>
  <si>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</si>
  <si>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</si>
  <si>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</si>
  <si>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</si>
  <si>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</si>
  <si>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</si>
  <si>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</si>
  <si>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</si>
  <si>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</si>
  <si>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</si>
  <si>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</si>
  <si>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</si>
  <si>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</si>
  <si>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</si>
  <si>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</si>
  <si>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</si>
  <si>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</si>
  <si>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</si>
  <si>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</si>
  <si>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</si>
  <si>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</si>
  <si>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</si>
  <si>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</si>
  <si>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</si>
  <si>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</si>
  <si>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</si>
  <si>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</si>
  <si>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</si>
  <si>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</si>
  <si>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</si>
  <si>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</si>
  <si>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</si>
  <si>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</si>
  <si>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</si>
  <si>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</si>
  <si>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</si>
  <si>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</si>
  <si>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</si>
  <si>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</si>
  <si>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</si>
  <si>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</si>
  <si>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</si>
  <si>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</si>
  <si>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</si>
  <si>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</si>
  <si>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</si>
  <si>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</si>
  <si>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</si>
  <si>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</si>
  <si>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</si>
  <si>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</si>
  <si>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</si>
  <si>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</si>
  <si>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</si>
  <si>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</si>
  <si>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</si>
  <si>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</si>
  <si>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</si>
  <si>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</si>
  <si>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</si>
  <si>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</si>
  <si>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</si>
  <si>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</si>
  <si>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</si>
  <si>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</si>
  <si>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</si>
  <si>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</si>
  <si>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</si>
  <si>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</si>
  <si>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</si>
  <si>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</si>
  <si>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</si>
  <si>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</si>
  <si>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</si>
  <si>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</si>
  <si>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</si>
  <si>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</si>
  <si>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</si>
  <si>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</si>
  <si>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</si>
  <si>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</si>
  <si>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</si>
  <si>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</si>
  <si>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</si>
  <si>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</si>
  <si>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</si>
  <si>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</si>
  <si>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</si>
  <si>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</si>
  <si>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</si>
  <si>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</si>
  <si>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</si>
  <si>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</si>
  <si>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</si>
  <si>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</si>
  <si>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</si>
  <si>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</si>
  <si>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</si>
  <si>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</si>
  <si>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</si>
  <si>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</si>
  <si>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</si>
  <si>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</si>
  <si>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</si>
  <si>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</si>
  <si>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</si>
  <si>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</si>
  <si>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</si>
  <si>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</si>
  <si>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</si>
  <si>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</si>
  <si>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</si>
  <si>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</si>
  <si>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</si>
  <si>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</si>
  <si>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</si>
  <si>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</si>
  <si>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</si>
  <si>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</si>
  <si>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</si>
  <si>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</si>
  <si>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</si>
  <si>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</si>
  <si>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</si>
  <si>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</si>
  <si>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</si>
  <si>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</si>
  <si>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</si>
  <si>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</si>
  <si>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</si>
  <si>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</si>
  <si>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</si>
  <si>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</si>
  <si>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</si>
  <si>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</si>
  <si>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</si>
  <si>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</si>
  <si>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</si>
  <si>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</si>
  <si>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</si>
  <si>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</si>
  <si>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</si>
  <si>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</si>
  <si>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</si>
  <si>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</si>
  <si>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</si>
  <si>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</si>
  <si>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</si>
  <si>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</si>
  <si>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</si>
  <si>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</si>
  <si>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</si>
  <si>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</si>
  <si>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</si>
  <si>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</si>
  <si>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</si>
  <si>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</si>
  <si>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</si>
  <si>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</si>
  <si>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</si>
  <si>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</si>
  <si>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</si>
  <si>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</si>
  <si>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</si>
  <si>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</si>
  <si>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</si>
  <si>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</si>
  <si>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</si>
  <si>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</si>
  <si>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</si>
  <si>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</si>
  <si>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</si>
  <si>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</si>
  <si>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</si>
  <si>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</si>
  <si>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</si>
  <si>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</si>
  <si>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</si>
  <si>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</si>
  <si>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</si>
  <si>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</si>
  <si>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</si>
  <si>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</si>
  <si>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</si>
  <si>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</si>
  <si>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</si>
  <si>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</si>
  <si>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</si>
  <si>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</si>
  <si>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</si>
  <si>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</si>
  <si>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</si>
  <si>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</si>
  <si>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</si>
  <si>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</si>
  <si>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</si>
  <si>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</si>
  <si>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</si>
  <si>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</si>
  <si>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</si>
  <si>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</si>
  <si>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</si>
  <si>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</si>
  <si>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</si>
  <si>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</si>
  <si>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</si>
  <si>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</si>
  <si>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</si>
  <si>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</si>
  <si>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</si>
  <si>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</si>
  <si>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</si>
  <si>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</si>
  <si>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</si>
  <si>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</si>
  <si>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</si>
  <si>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</si>
  <si>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</si>
  <si>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</si>
  <si>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</si>
  <si>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</si>
  <si>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</si>
  <si>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</si>
  <si>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</si>
  <si>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</si>
  <si>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</si>
  <si>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</si>
  <si>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</si>
  <si>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</si>
  <si>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</si>
  <si>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</si>
  <si>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</si>
  <si>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</si>
  <si>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</si>
  <si>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</si>
  <si>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</si>
  <si>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</si>
  <si>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</si>
  <si>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</si>
  <si>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</si>
  <si>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</si>
  <si>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</si>
  <si>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</si>
  <si>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</si>
  <si>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</si>
  <si>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</si>
  <si>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</si>
  <si>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</si>
  <si>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</si>
  <si>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</si>
  <si>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</si>
  <si>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</si>
  <si>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</si>
  <si>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</si>
  <si>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</si>
  <si>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</si>
  <si>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</si>
  <si>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</si>
  <si>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</si>
  <si>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</si>
  <si>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</si>
  <si>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</si>
  <si>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</si>
  <si>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</si>
  <si>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</si>
  <si>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</si>
  <si>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</si>
  <si>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</si>
  <si>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</si>
  <si>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</si>
  <si>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</si>
  <si>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</si>
  <si>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</si>
  <si>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</si>
  <si>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</si>
  <si>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</si>
  <si>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</si>
  <si>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</si>
  <si>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</si>
  <si>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</si>
  <si>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</si>
  <si>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</si>
  <si>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</si>
  <si>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</si>
  <si>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</si>
  <si>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</si>
  <si>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</si>
  <si>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</si>
  <si>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</si>
  <si>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</si>
  <si>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</si>
  <si>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</si>
  <si>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</si>
  <si>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</si>
  <si>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</si>
  <si>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</si>
  <si>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</si>
  <si>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</si>
  <si>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</si>
  <si>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</si>
  <si>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</si>
  <si>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</si>
  <si>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</si>
  <si>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</si>
  <si>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</si>
  <si>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</si>
  <si>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</si>
  <si>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</si>
  <si>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</si>
  <si>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</si>
  <si>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</si>
  <si>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</si>
  <si>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</si>
  <si>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</si>
  <si>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</si>
  <si>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</si>
  <si>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</si>
  <si>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</si>
  <si>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</si>
  <si>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</si>
  <si>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</si>
  <si>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</si>
  <si>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</si>
  <si>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</si>
  <si>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</si>
  <si>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</si>
  <si>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</si>
  <si>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</si>
  <si>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</si>
  <si>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</si>
  <si>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</si>
  <si>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</si>
  <si>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</si>
  <si>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</si>
  <si>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</si>
  <si>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</si>
  <si>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</si>
  <si>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</si>
  <si>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</si>
  <si>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</si>
  <si>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</si>
  <si>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</si>
  <si>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</si>
  <si>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</si>
  <si>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</si>
  <si>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</si>
  <si>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</si>
  <si>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</si>
  <si>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</si>
  <si>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</si>
  <si>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</si>
  <si>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</si>
  <si>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</si>
  <si>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</si>
  <si>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</si>
  <si>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</si>
  <si>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</si>
  <si>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</si>
  <si>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</si>
  <si>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</si>
  <si>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</si>
  <si>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</si>
  <si>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</si>
  <si>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</si>
  <si>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</si>
  <si>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</si>
  <si>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</si>
  <si>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</si>
  <si>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</si>
  <si>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</si>
  <si>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</si>
  <si>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</si>
  <si>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</si>
  <si>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</si>
  <si>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</si>
  <si>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</si>
  <si>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</si>
  <si>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</si>
  <si>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</si>
  <si>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</si>
  <si>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</si>
  <si>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</si>
  <si>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</si>
  <si>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</si>
  <si>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</si>
  <si>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</si>
  <si>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</si>
  <si>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</si>
  <si>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</si>
  <si>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</si>
  <si>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</si>
  <si>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</si>
  <si>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</si>
  <si>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</si>
  <si>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</si>
  <si>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</si>
  <si>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</si>
  <si>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</si>
  <si>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</si>
  <si>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</si>
  <si>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</si>
  <si>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</si>
  <si>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</si>
  <si>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</si>
  <si>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</si>
  <si>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</si>
  <si>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</si>
  <si>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</si>
  <si>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</si>
  <si>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</si>
  <si>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</si>
  <si>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</si>
  <si>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</si>
  <si>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</si>
  <si>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</si>
  <si>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</si>
  <si>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</si>
  <si>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</si>
  <si>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</si>
  <si>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</si>
  <si>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</si>
  <si>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</si>
  <si>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</si>
  <si>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</si>
  <si>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</si>
  <si>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</si>
  <si>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</si>
  <si>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</si>
  <si>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</si>
  <si>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</si>
  <si>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</si>
  <si>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</si>
  <si>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</si>
  <si>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</si>
  <si>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</si>
  <si>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</si>
  <si>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</si>
  <si>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</si>
  <si>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</si>
  <si>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</si>
  <si>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</si>
  <si>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</si>
  <si>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</si>
  <si>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</si>
  <si>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</si>
  <si>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</si>
  <si>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</si>
  <si>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</si>
  <si>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</si>
  <si>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</si>
  <si>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</si>
  <si>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</si>
  <si>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</si>
  <si>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</si>
  <si>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</si>
  <si>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</si>
  <si>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</si>
  <si>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</si>
  <si>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</si>
  <si>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</si>
  <si>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</si>
  <si>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</si>
  <si>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</si>
  <si>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</si>
  <si>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</si>
  <si>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</si>
  <si>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</si>
  <si>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</si>
  <si>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</si>
  <si>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</si>
  <si>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</si>
  <si>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</si>
  <si>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</si>
  <si>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</si>
  <si>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</si>
  <si>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</si>
  <si>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</si>
  <si>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</si>
  <si>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</si>
  <si>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</si>
  <si>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</si>
  <si>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</si>
  <si>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</si>
  <si>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</si>
  <si>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</si>
  <si>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</si>
  <si>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</si>
  <si>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</si>
  <si>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</si>
  <si>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</si>
  <si>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</si>
  <si>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</si>
  <si>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</si>
  <si>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</si>
  <si>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</si>
  <si>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</si>
  <si>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</si>
  <si>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</si>
  <si>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</si>
  <si>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</si>
  <si>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</si>
  <si>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</si>
  <si>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</si>
  <si>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</si>
  <si>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</si>
  <si>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</si>
  <si>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</si>
  <si>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</si>
  <si>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</si>
  <si>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</si>
  <si>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</si>
  <si>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</si>
  <si>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</si>
  <si>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</si>
  <si>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</si>
  <si>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</si>
  <si>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</si>
  <si>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</si>
  <si>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</si>
  <si>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</si>
  <si>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</si>
  <si>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</si>
  <si>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</si>
  <si>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</si>
  <si>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</si>
  <si>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</si>
  <si>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</si>
  <si>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</si>
  <si>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</si>
  <si>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</si>
  <si>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</si>
  <si>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</si>
  <si>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</si>
  <si>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</si>
  <si>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</si>
  <si>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</si>
  <si>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</si>
  <si>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</si>
  <si>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</si>
  <si>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</si>
  <si>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</si>
  <si>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</si>
  <si>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</si>
  <si>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</si>
  <si>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</si>
  <si>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</si>
  <si>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</si>
  <si>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</si>
  <si>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</si>
  <si>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</si>
  <si>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</si>
  <si>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</si>
  <si>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</si>
  <si>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</si>
  <si>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</si>
  <si>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</si>
  <si>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</si>
  <si>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</si>
  <si>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</si>
  <si>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</si>
  <si>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</si>
  <si>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</si>
  <si>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</si>
  <si>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</si>
  <si>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</si>
  <si>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</si>
  <si>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</si>
  <si>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</si>
  <si>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</si>
  <si>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</si>
  <si>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</si>
  <si>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</si>
  <si>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</si>
  <si>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</si>
  <si>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</si>
  <si>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</si>
  <si>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</si>
  <si>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</si>
  <si>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</si>
  <si>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</si>
  <si>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</si>
  <si>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</si>
  <si>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</si>
  <si>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</si>
  <si>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</si>
  <si>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</si>
  <si>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</si>
  <si>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</si>
  <si>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</si>
  <si>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</si>
  <si>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</si>
  <si>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</si>
  <si>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</si>
  <si>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</si>
  <si>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</si>
  <si>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</si>
  <si>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</si>
  <si>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</si>
  <si>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</si>
  <si>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</si>
  <si>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</si>
  <si>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</si>
  <si>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</si>
  <si>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</si>
  <si>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</si>
  <si>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</si>
  <si>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</si>
  <si>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</si>
  <si>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</si>
  <si>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</si>
  <si>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</si>
  <si>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</si>
  <si>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</si>
  <si>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</si>
  <si>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</si>
  <si>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</si>
  <si>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</si>
  <si>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</si>
  <si>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</si>
  <si>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</si>
  <si>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</si>
  <si>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</si>
  <si>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</si>
  <si>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</si>
  <si>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</si>
  <si>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</si>
  <si>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</si>
  <si>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</si>
  <si>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</si>
  <si>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</si>
  <si>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</si>
  <si>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</si>
  <si>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</si>
  <si>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</si>
  <si>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</si>
  <si>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</si>
  <si>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</si>
  <si>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</si>
  <si>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</si>
  <si>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</si>
  <si>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</si>
  <si>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</si>
  <si>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</si>
  <si>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</si>
  <si>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</si>
  <si>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</si>
  <si>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</si>
  <si>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</si>
  <si>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</si>
  <si>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</si>
  <si>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</si>
  <si>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</si>
  <si>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</si>
  <si>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</si>
  <si>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</si>
  <si>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</si>
  <si>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</si>
  <si>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</si>
  <si>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</si>
  <si>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</si>
  <si>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</si>
  <si>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</si>
  <si>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</si>
  <si>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</si>
  <si>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</si>
  <si>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</si>
  <si>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</si>
  <si>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</si>
  <si>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</si>
  <si>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</si>
  <si>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</si>
  <si>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</si>
  <si>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</si>
  <si>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</si>
  <si>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</si>
  <si>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</si>
  <si>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</si>
  <si>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</si>
  <si>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</si>
  <si>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</si>
  <si>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</si>
  <si>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</si>
  <si>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</si>
  <si>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</si>
  <si>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</si>
  <si>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</si>
  <si>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</si>
  <si>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</si>
  <si>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</si>
  <si>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</si>
  <si>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</si>
  <si>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</si>
  <si>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</si>
  <si>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</si>
  <si>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</si>
  <si>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</si>
  <si>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</si>
  <si>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</si>
  <si>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</si>
  <si>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</si>
  <si>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</si>
  <si>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</si>
  <si>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</si>
  <si>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</si>
  <si>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</si>
  <si>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</si>
  <si>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</si>
  <si>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</si>
  <si>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</si>
  <si>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</si>
  <si>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</si>
  <si>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</si>
  <si>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</si>
  <si>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</si>
  <si>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</si>
  <si>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</si>
  <si>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</si>
  <si>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</si>
  <si>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</si>
  <si>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</si>
  <si>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</si>
  <si>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</si>
  <si>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</si>
  <si>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</si>
  <si>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</si>
  <si>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</si>
  <si>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</si>
  <si>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</si>
  <si>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</si>
  <si>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</si>
  <si>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</si>
  <si>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</si>
  <si>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</si>
  <si>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</si>
  <si>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</si>
  <si>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</si>
  <si>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</si>
  <si>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</si>
  <si>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</si>
  <si>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</si>
  <si>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</si>
  <si>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</si>
  <si>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</si>
  <si>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</si>
  <si>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</si>
  <si>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</si>
  <si>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</si>
  <si>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</si>
  <si>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</si>
  <si>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</si>
  <si>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</si>
  <si>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</si>
  <si>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</si>
  <si>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</si>
  <si>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</si>
  <si>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</si>
  <si>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</si>
  <si>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</si>
  <si>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</si>
  <si>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</si>
  <si>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</si>
  <si>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</si>
  <si>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</si>
  <si>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</si>
  <si>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</si>
  <si>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</si>
  <si>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</si>
  <si>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</si>
  <si>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</si>
  <si>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</si>
  <si>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</si>
  <si>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</si>
  <si>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</si>
  <si>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</si>
  <si>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</si>
  <si>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</si>
  <si>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</si>
  <si>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</si>
  <si>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</si>
  <si>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</si>
  <si>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</si>
  <si>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</si>
  <si>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</si>
  <si>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</si>
  <si>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</si>
  <si>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</si>
  <si>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</si>
  <si>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</si>
  <si>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</si>
  <si>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</si>
  <si>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</si>
  <si>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</si>
  <si>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</si>
  <si>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</si>
  <si>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</si>
  <si>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</si>
  <si>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</si>
  <si>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</si>
  <si>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</si>
  <si>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</si>
  <si>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</si>
  <si>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</si>
  <si>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</si>
  <si>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</si>
  <si>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</si>
  <si>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</si>
  <si>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</si>
  <si>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</si>
  <si>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</si>
  <si>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</si>
  <si>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</si>
  <si>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</si>
  <si>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</si>
  <si>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</si>
  <si>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</si>
  <si>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</si>
  <si>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</si>
  <si>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</si>
  <si>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</si>
  <si>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</si>
  <si>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</si>
  <si>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</si>
  <si>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</si>
  <si>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</si>
  <si>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</si>
  <si>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</si>
  <si>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</si>
  <si>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</si>
  <si>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</si>
  <si>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</si>
  <si>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</si>
  <si>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</si>
  <si>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</si>
  <si>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</si>
  <si>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</si>
  <si>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</si>
  <si>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</si>
  <si>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</si>
  <si>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</si>
  <si>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</si>
  <si>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</si>
  <si>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</si>
  <si>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</si>
  <si>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</si>
  <si>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</si>
  <si>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</si>
  <si>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</si>
  <si>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</si>
  <si>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</si>
  <si>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</si>
  <si>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</si>
  <si>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</si>
  <si>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</si>
  <si>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</si>
  <si>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</si>
  <si>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</si>
  <si>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</si>
  <si>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</si>
  <si>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</si>
  <si>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</si>
  <si>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</si>
  <si>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</si>
  <si>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</si>
  <si>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</si>
  <si>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</si>
  <si>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</si>
  <si>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</si>
  <si>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</si>
  <si>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</si>
  <si>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</si>
  <si>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</si>
  <si>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</si>
  <si>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</si>
  <si>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</si>
  <si>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</si>
  <si>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</si>
  <si>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</si>
  <si>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</si>
  <si>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</si>
  <si>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</si>
  <si>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</si>
  <si>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</si>
  <si>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</si>
  <si>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</si>
  <si>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</si>
  <si>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</si>
  <si>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</si>
  <si>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</si>
  <si>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Access night issue USF area</t>
  </si>
  <si>
    <t>PCM-20251109-00002064</t>
  </si>
  <si>
    <t>Site has power cut and Site located at industrial area, can't connect PG without special permission</t>
  </si>
  <si>
    <t>PCM-20251109-00002079</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</si>
  <si>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</si>
  <si>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</si>
  <si>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</si>
  <si>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</si>
  <si>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</si>
  <si>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</si>
  <si>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</si>
  <si>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</si>
  <si>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</si>
  <si>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TT-20251109-01416, waiting separate TT </t>
  </si>
  <si>
    <t>N/A</t>
  </si>
  <si>
    <t xml:space="preserve">EM team moved ETA: 50 min </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</si>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</sst>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5" totalsRowShown="0" headerRowDxfId="48" dataDxfId="47" headerRowBorderDxfId="45" tableBorderDxfId="46" totalsRowBorderDxfId="44">
  <autoFilter ref="A1:L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7" ca="1" si="0">IFERROR(NOW()-F2,"")</f>
        <v>307.94281921296351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45970.891244791666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45970.891244791666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45970.891244791666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45970.891244791666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45970.891244791666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45970.891244791666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45970.891244791666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45970.891244791666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45970.891244791666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45970.891244791666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45970.891244791666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45970.891244791666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45970.891244791666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45970.891244791666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45970.891244791666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ref="G18:G49" ca="1" si="1">IFERROR(NOW()-F18,"")</f>
        <v>45970.891244791666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45970.891244791666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45970.891244791666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45970.891244791666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45970.891244791666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45970.891244791666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45970.891244791666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45970.891244791666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45970.891244791666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45970.891244791666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45970.891244791666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45970.891244791666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45970.891244791666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45970.891244791666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45970.891244791666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45970.891244791666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45970.891244791666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45970.891244791666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45970.891244791666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45970.891244791666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45970.891244791666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45970.891244791666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45970.891244791666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45970.891244791666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45970.891244791666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45970.891244791666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45970.891244791666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45970.891244791666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45970.891244791666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45970.891244791666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45970.891244791666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45970.891244791666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ref="G50:G81" ca="1" si="2">IFERROR(NOW()-F50,"")</f>
        <v>45970.891244791666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45970.891244791666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45970.891244791666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45970.891244791666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45970.891244791666</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45970.891244791666</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45970.891244791666</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45970.891244791666</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45970.891244791666</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45970.891244791666</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45970.891244791666</v>
      </c>
      <c r="H60" s="111"/>
      <c r="I60" s="109" t="str">
        <f>IFERROR(VLOOKUP(D60,DB!A:F,6,0),"")</f>
        <v/>
      </c>
      <c r="J60" s="109" t="str">
        <f>IFERROR(VLOOKUP(D60,DB!A:G,7,0),"")</f>
        <v/>
      </c>
      <c r="K60" s="113"/>
      <c r="L60" s="114" t="str">
        <f>IFERROR(VLOOKUP(D60,DB!A:I,9,0),"")</f>
        <v/>
      </c>
    </row>
    <row r="61" spans="1:12" ht="15" customHeight="1">
      <c r="A61" s="117"/>
      <c r="B61" s="118" t="str">
        <f>IFERROR(VLOOKUP(D61,DB!A:K,11,0),"")</f>
        <v/>
      </c>
      <c r="C61" s="118"/>
      <c r="D61" s="118"/>
      <c r="E61" s="119"/>
      <c r="F61" s="120"/>
      <c r="G61" s="121">
        <f t="shared" ca="1" si="2"/>
        <v>45970.891244791666</v>
      </c>
      <c r="H61" s="120"/>
      <c r="I61" s="118" t="str">
        <f>IFERROR(VLOOKUP(D61,DB!A:F,6,0),"")</f>
        <v/>
      </c>
      <c r="J61" s="118" t="str">
        <f>IFERROR(VLOOKUP(D61,DB!A:G,7,0),"")</f>
        <v/>
      </c>
      <c r="K61" s="122"/>
      <c r="L61" s="123" t="str">
        <f>IFERROR(VLOOKUP(D61,DB!A:I,9,0),"")</f>
        <v/>
      </c>
    </row>
  </sheetData>
  <customSheetViews>
    <customSheetView guid="{F6042A99-DD27-4453-835D-0834D95730CC}" filter="1" showAutoFilter="1">
      <pageMargins left="0" right="0" top="0" bottom="0" header="0" footer="0"/>
      <autoFilter ref="B1:M1" xr:uid="{AC4B3E2C-365B-46AE-85CC-4847CD87E780}"/>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145.89140717592818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45970.891244791666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45970.891244791666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45970.891244791666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45970.891244791666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45970.89124513889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45970.89124513889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45970.89124513889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45970.89124513889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45970.89124513889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45970.89124513889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45970.89124513889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45970.89124513889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45970.89124513889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45970.89124513889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45970.89124513889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45970.89124513889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45970.89124513889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45970.89124513889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45970.89124513889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45970.89124513889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45970.89124513889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45970.89124513889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45970.89124513889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45970.89124513889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45970.89124513889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45970.89124513889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45970.89124513889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45970.89124513889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45970.89124513889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45970.89124513889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45970.89124513889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45970.89124513889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45970.89124513889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45970.89124513889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45970.89124513889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45970.89124513889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45970.89124513889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45970.89124513889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45970.89124513889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45970.89124513889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45970.89124513889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45970.89124513889</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45970.891244791666</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45970.891244791666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45970.891244791666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45970.89124513889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45970.89124513889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45970.89124513889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45970.89124513889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45970.89124513889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45970.89124513889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45970.89124513889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45970.89124513889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45970.89124513889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45970.89124513889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45970.89124513889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45970.89124513889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45970.89124513889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45970.89124513889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45970.89124513889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45970.89124513889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45970.89124513889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45970.89124513889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45970.89124513889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45970.89124513889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45970.89124513889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45970.89124513889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45970.89124513889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45970.89124513889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45970.89124513889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45970.89124513889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45970.89124513889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45970.89124513889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45970.89124513889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45970.89124513889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45970.89124513889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45970.89124513889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45970.89124513889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45970.89124513889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45970.89124513889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45970.89124513889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45970.89124513889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45970.89124513889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45970.89124513889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45970.89124513889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45970.89124513889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45970.89124513889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45970.89124513889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45970.89124513889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45970.89124513889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45970.89124513889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45970.89124513889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45970.89124513889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45970.89124513889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45970.89124513889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45970.89124513889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45970.89124513889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45970.89124513889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45970.89124513889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45970.89124513889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45970.89124513889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45970.89124513889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45970.89124513889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45970.89124513889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45970.89124513889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45970.89124513889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45970.89124513889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45970.89124513889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45970.89124513889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45970.89124513889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45970.89124513889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45970.89124513889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45970.89124513889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45970.89124513889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45970.89124513889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45970.89124513889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45970.89124513889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45970.89124513889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45970.89124513889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45970.89124513889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45970.89124513889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45970.89124513889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45970.89124513889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45970.89124513889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45970.89124513889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45970.89124513889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45970.89124513889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45970.89124513889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45970.89124513889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45970.89124513889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45970.89124513889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45970.89124513889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45970.89124513889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45970.89124513889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45970.89124513889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45970.89124513889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45970.89124513889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45970.89124513889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45970.89124513889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45970.89124513889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45970.89124513889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45970.89124513889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45970.89124513889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45970.89124513889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45970.89124513889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45970.89124513889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45970.89124513889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45970.89124513889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45970.89124513889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45970.89124513889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45970.89124513889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45970.89124513889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45970.89124513889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45970.89124513889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45970.89124513889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45970.89124513889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45970.89124513889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45970.89124513889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45970.89124513889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45970.89124513889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45970.89124513889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45970.89124513889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45970.89124513889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45970.89124513889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45970.89124513889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45970.89124513889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45970.89124513889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45970.89124513889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45970.89124513889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45970.89124513889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45970.89124513889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45970.89124513889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45970.89124513889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45970.89124513889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45970.89124513889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45970.89124513889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45970.89124513889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45970.89124513889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45970.89124513889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45970.89124513889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45970.89124513889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45970.89124513889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45970.89124513889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45970.89124513889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45970.89124513889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45970.89124513889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45970.89124513889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45970.89124513889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45970.89124513889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45970.89124513889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45970.89124513889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45970.89124513889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45970.89124513889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45970.89124513889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45970.89124513889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45970.89124513889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45970.89124513889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45970.89124513889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45970.89124513889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45970.89124513889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45970.89124513889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45970.89124513889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45970.89124513889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45970.89124513889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45970.89124513889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45970.89124513889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45970.89124513889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45970.89124513889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45970.89124513889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45970.89124513889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45970.89124513889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45970.89124513889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45970.89124513889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45970.89124513889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45970.89124513889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45970.89124513889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45970.89124513889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45970.89124513889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45970.89124513889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45970.89124513889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45970.89124513889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45970.89124513889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45970.89124513889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45970.89124513889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45970.89124513889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45970.89124513889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45970.89124513889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45970.89124513889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45970.89124513889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45970.89124513889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45970.89124513889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45970.89124513889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45970.89124513889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45970.89124513889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45970.89124513889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45970.89124513889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45970.89124513889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45970.89124513889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45970.89124513889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45970.89124513889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45970.89124513889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45970.89124513889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45970.89124513889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45970.89124513889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45970.89124513889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45970.89124513889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45970.89124513889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45970.89124513889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45970.89124513889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45970.89124513889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45970.89124513889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45970.89124513889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45970.89124513889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45970.89124513889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45970.89124513889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45970.89124513889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45970.89124513889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45970.89124513889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45970.89124513889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45970.89124513889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45970.89124513889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45970.89124513889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45970.89124513889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45970.89124513889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45970.89124513889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45970.89124513889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45970.89124513889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45970.89124513889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45970.89124513889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45970.89124513889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45970.89124513889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45970.89124513889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45970.89124513889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45970.89124513889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45970.89124513889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45970.89124513889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45970.89124513889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45970.89124513889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45970.89124513889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45970.89124513889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45970.89124513889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45970.89124513889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45970.89124513889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45970.89124513889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45970.89124513889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45970.89124513889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45970.89124513889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45970.89124513889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45970.89124513889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45970.89124513889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45970.89124513889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45970.89124513889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45970.89124513889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45970.89124513889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45970.89124513889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45970.89124513889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45970.89124513889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45970.89124513889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45970.89124513889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45970.89124513889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45970.89124513889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45970.89124513889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45970.89124513889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45970.89124513889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45970.89124513889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45970.89124513889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45970.89124513889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45970.89124513889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45970.89124513889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45970.89124513889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45970.89124513889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45970.89124513889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45970.89124513889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45970.89124513889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45970.89124513889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45970.89124513889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45970.89124513889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45970.89124513889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45970.89124513889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45970.89124513889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45970.89124513889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45970.89124513889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45970.89124513889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45970.89124513889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45970.89124513889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45970.89124513889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45970.89124513889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45970.89124513889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45970.89124513889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45970.89124513889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45970.89124513889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45970.89124513889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45970.89124513889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45970.89124513889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45970.89124513889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45970.89124513889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45970.89124513889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45970.89124513889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45970.89124513889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45970.89124513889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45970.89124513889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45970.89124513889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45970.89124513889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45970.89124513889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45970.89124513889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45970.89124513889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45970.89124513889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45970.89124513889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45970.89124513889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45970.89124513889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45970.89124513889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45970.89124513889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45970.89124513889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45970.89124513889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45970.89124513889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45970.89124513889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45970.89124513889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45970.89124513889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45970.89124513889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45970.89124513889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45970.89124513889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45970.89124513889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45970.89124513889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45970.89124513889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45970.89124513889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45970.89124513889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45970.89124513889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45970.89124513889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45970.89124513889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45970.89124513889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45970.89124513889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45970.89124513889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45970.89124513889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45970.89124513889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45970.89124513889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45970.89124513889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45970.89124513889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45970.89124513889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45970.89124513889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45970.89124513889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45970.89124513889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45970.89124513889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45970.89124513889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45970.89124513889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45970.89124513889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45970.89124513889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45970.89124513889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45970.89124513889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45970.89124513889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45970.89124513889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45970.89124513889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45970.89124513889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45970.89124513889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45970.89124513889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45970.89124513889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45970.89124513889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45970.89124513889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45970.89124513889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45970.89124513889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45970.89124513889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45970.89124513889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45970.89124513889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45970.89124513889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45970.89124513889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45970.89124513889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45970.89124513889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45970.89124513889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45970.89124513889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45970.89124513889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45970.89124513889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45970.89124513889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45970.89124513889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45970.89124513889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45970.89124513889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45970.89124513889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45970.89124513889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45970.89124513889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45970.89124513889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45970.89124513889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45970.89124513889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45970.89124513889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45970.89124513889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45970.89124513889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45970.89124513889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45970.89124513889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45970.89124513889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45970.89124513889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45970.89124513889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45970.89124513889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45970.89124513889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45970.89124513889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45970.89124513889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45970.89124513889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45970.89124513889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45970.89124513889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45970.89124513889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45970.89124513889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45970.89124513889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45970.89124513889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45970.89124513889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45970.89124513889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45970.89124513889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45970.89124513889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45970.89124513889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45970.89124513889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45970.89124513889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45970.89124513889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45970.89124513889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45970.89124513889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45970.89124513889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45970.89124513889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45970.89124513889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45970.89124513889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45970.89124513889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45970.89124513889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45970.89124513889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45970.89124513889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45970.89124513889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45970.89124513889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45970.89124513889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45970.89124513889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45970.89124513889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45970.89124513889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45970.89124513889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45970.89124513889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45970.89124513889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45970.89124513889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45970.89124513889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45970.89124513889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45970.89124513889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45970.89124513889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45970.89124513889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45970.89124513889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45970.89124513889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45970.89124513889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45970.89124513889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45970.89124513889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45970.89124513889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45970.89124513889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45970.89124513889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45970.89124513889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45970.89124513889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45970.89124513889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45970.89124513889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45970.89124513889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45970.89124513889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45970.89124513889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45970.89124513889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45970.89124513889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45970.89124513889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45970.89124513889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45970.89124513889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45970.89124513889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45970.89124513889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45970.89124513889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45970.89124513889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45970.89124513889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45970.89124513889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45970.89124513889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45970.89124513889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45970.89124513889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45970.89124513889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45970.89124513889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45970.89124513889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45970.89124513889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45970.89124513889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45970.89124513889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45970.89124513889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45970.89124513889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45970.89124513889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45970.89124513889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45970.89124513889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45970.89124513889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45970.89124513889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45970.89124513889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45970.89124513889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45970.89124513889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45970.89124513889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45970.89124513889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45970.89124513889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45970.89124513889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45970.89124513889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45970.89124513889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45970.89124513889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45970.89124513889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45970.89124513889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45970.89124513889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45970.89124513889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45970.89124513889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45970.89124513889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45970.89124513889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45970.89124513889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45970.89124513889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45970.89124513889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45970.89124513889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45970.89124513889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45970.89124513889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45970.89124513889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45970.89124513889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45970.89124513889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45970.89124513889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45970.89124513889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45970.89124513889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45970.89124513889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45970.89124513889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45970.89124513889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45970.89124513889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45970.89124513889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45970.89124513889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45970.89124513889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45970.89124513889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45970.89124513889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45970.89124513889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45970.89124513889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45970.89124513889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45970.89124513889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45970.89124513889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45970.89124513889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45970.89124513889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45970.89124513889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45970.89124513889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45970.89124513889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45970.89124513889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45970.89124513889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45970.89124513889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45970.89124513889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45970.89124513889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45970.89124513889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45970.89124513889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45970.89124513889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45970.89124513889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45970.89124513889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45970.89124513889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45970.89124513889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45970.89124513889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45970.89124513889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45970.89124513889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45970.89124513889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45970.89124513889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45970.89124513889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45970.89124513889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45970.89124513889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45970.89124513889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45970.89124513889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45970.89124513889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45970.89124513889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45970.89124513889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45970.89124513889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45970.89124513889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45970.89124513889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45970.89124513889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45970.89124513889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45970.89124513889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45970.89124513889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45970.89124513889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45970.89124513889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45970.89124513889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45970.89124513889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45970.89124513889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45970.89124513889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45970.89124513889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45970.89124513889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45970.89124513889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45970.89124513889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45970.89124513889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45970.89124513889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45970.89124513889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45970.89124513889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45970.89124513889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45970.89124513889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45970.89124513889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45970.89124513889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45970.89124513889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45970.89124513889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45970.89124513889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45970.89124513889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45970.89124513889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45970.89124513889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45970.89124513889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45970.89124513889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45970.89124513889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45970.89124513889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45970.89124513889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45970.89124513889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45970.89124513889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45970.89124513889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45970.89124513889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45970.89124513889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45970.89124513889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45970.89124513889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45970.89124513889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45970.89124513889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45970.89124513889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45970.89124513889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45970.89124513889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45970.89124513889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45970.89124513889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45970.89124513889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45970.89124513889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45970.89124513889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45970.89124513889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45970.89124513889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45970.89124513889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45970.89124513889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45970.89124513889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45970.89124513889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45970.89124513889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45970.89124513889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45970.89124513889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45970.89124513889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45970.89124513889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45970.89124513889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45970.89124513889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45970.89124513889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45970.89124513889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45970.89124513889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45970.89124513889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45970.89124513889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45970.89124513889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45970.89124513889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45970.89124513889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45970.89124513889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45970.89124513889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45970.89124513889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45970.89124513889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45970.89124513889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45970.89124513889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45970.89124513889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45970.89124513889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45970.89124513889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45970.89124513889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45970.89124513889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45970.89124513889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45970.89124513889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45970.89124513889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45970.89124513889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45970.89124513889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45970.89124513889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45970.89124513889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45970.89124513889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45970.89124513889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45970.89124513889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45970.89124513889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45970.89124513889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45970.89124513889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45970.89124513889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45970.89124513889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45970.89124513889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45970.89124513889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45970.89124513889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45970.89124513889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45970.89124513889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45970.89124513889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45970.89124513889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45970.89124513889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45970.89124513889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45970.89124513889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45970.89124513889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45970.89124513889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45970.89124513889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45970.89124513889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45970.89124513889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45970.89124513889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45970.89124513889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45970.89124513889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45970.89124513889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45970.89124513889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45970.89124513889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45970.89124513889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45970.89124513889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45970.89124513889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45970.89124513889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45970.89124513889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45970.89124513889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45970.89124513889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45970.89124513889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45970.89124513889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45970.89124513889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45970.89124513889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45970.89124513889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45970.89124513889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45970.89124513889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45970.89124513889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45970.89124513889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45970.89124513889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45970.89124513889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45970.89124513889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45970.89124513889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45970.89124513889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45970.89124513889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45970.89124513889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45970.89124513889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45970.89124513889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45970.89124513889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45970.89124513889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45970.89124513889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45970.89124513889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45970.89124513889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45970.89124513889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45970.89124513889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45970.89124513889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45970.89124513889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45970.89124513889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45970.89124513889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45970.89124513889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45970.89124513889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45970.89124513889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45970.89124513889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45970.89124513889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45970.89124513889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45970.89124513889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45970.89124513889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45970.89124513889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45970.89124513889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45970.89124513889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45970.89124513889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45970.89124513889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45970.89124513889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45970.89124513889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45970.89124513889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45970.89124513889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45970.89124513889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45970.89124513889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45970.89124513889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45970.89124513889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45970.89124513889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45970.89124513889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45970.89124513889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45970.89124513889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45970.89124513889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45970.89124513889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45970.89124513889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45970.89124513889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45970.89124513889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45970.89124513889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45970.89124513889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45970.89124513889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45970.89124513889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45970.89124513889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45970.89124513889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45970.89124513889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45970.89124513889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45970.89124513889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45970.89124513889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45970.89124513889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45970.89124513889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45970.89124513889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45970.89124513889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45970.89124513889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45970.89124513889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45970.89124513889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45970.89124513889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45970.89124513889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45970.89124513889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45970.89124513889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45970.89124513889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45970.89124513889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45970.89124513889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45970.89124513889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45970.89124513889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45970.89124513889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45970.89124513889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45970.89124513889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45970.89124513889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45970.89124513889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45970.89124513889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45970.89124513889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45970.89124513889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45970.89124513889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45970.89124513889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45970.89124513889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45970.89124513889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45970.89124513889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45970.89124513889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45970.89124513889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45970.89124513889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45970.89124513889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45970.89124513889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45970.89124513889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45970.89124513889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45970.89124513889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45970.89124513889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45970.89124513889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45970.89124513889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45970.89124513889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45970.89124513889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45970.89124513889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45970.89124513889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45970.89124513889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45970.89124513889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45970.89124513889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45970.89124513889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45970.89124513889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45970.89124513889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45970.89124513889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45970.89124513889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45970.89124513889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45970.89124513889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45970.89124513889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45970.89124513889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45970.89124513889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45970.89124513889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45970.89124513889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45970.89124513889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45970.89124513889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45970.89124513889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45970.89124513889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45970.89124513889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45970.89124513889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45970.89124513889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45970.89124513889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45970.89124513889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45970.89124513889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45970.89124513889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45970.89124513889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45970.89124513889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45970.89124513889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45970.89124513889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45970.89124513889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45970.89124513889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45970.89124513889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45970.89124513889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45970.89124513889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45970.89124513889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45970.89124513889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45970.89124513889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45970.89124513889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45970.89124513889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45970.89124513889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45970.89124513889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45970.89124513889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45970.89124513889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45970.89124513889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45970.89124513889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45970.89124513889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45970.89124513889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45970.89124513889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45970.89124513889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45970.89124513889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45970.89124513889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45970.89124513889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45970.89124513889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45970.89124513889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45970.89124513889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45970.89124513889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45970.89124513889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45970.89124513889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45970.89124513889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45970.89124513889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45970.89124513889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45970.89124513889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45970.89124513889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45970.89124513889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45970.89124513889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45970.89124513889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45970.89124513889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45970.89124513889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45970.89124513889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45970.89124513889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45970.89124513889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45970.89124513889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45970.89124513889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45970.89124513889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45970.89124513889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45970.89124513889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45970.89124513889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45970.89124513889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45970.89124513889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45970.89124513889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45970.89124513889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45970.89124513889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45970.89124513889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45970.89124513889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45970.89124513889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45970.89124513889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45970.89124513889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45970.89124513889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45970.89124513889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45970.89124513889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45970.89124513889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45970.89124513889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45970.89124513889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45970.89124513889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45970.89124513889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45970.89124513889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45970.89124513889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45970.89124513889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45970.89124513889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45970.89124513889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45970.89124513889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45970.89124513889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45970.89124513889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45970.89124513889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45970.89124513889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45970.89124513889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45970.89124513889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45970.89124513889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45970.89124513889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45970.89124513889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45970.89124513889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45970.89124513889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45970.89124513889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45970.89124513889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45970.89124513889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45970.89124513889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45970.89124513889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45970.89124513889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45970.89124513889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45970.89124513889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45970.89124513889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45970.89124513889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45970.89124513889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45970.89124513889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45970.89124513889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45970.89124513889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45970.89124513889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45970.89124513889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45970.89124513889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45970.89124513889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45970.89124513889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45970.89124513889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45970.89124513889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45970.89124513889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45970.89124513889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45970.89124513889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45970.89124513889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45970.89124513889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45970.89124513889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45970.89124513889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45970.89124513889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45970.89124513889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45970.89124513889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45970.89124513889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45970.89124513889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45970.89124513889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45970.89124513889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45970.89124513889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45970.89124513889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45970.89124513889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45970.89124513889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45970.89124513889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45970.89124513889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45970.89124513889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45970.89124513889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45970.89124513889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45970.89124513889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45970.89124513889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45970.89124513889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45970.89124513889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45970.89124513889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45970.89124513889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45970.89124513889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45970.89124513889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45970.89124513889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45970.89124513889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45970.89124513889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45970.89124513889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45970.89124513889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45970.89124513889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45970.89124513889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45970.89124513889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45970.89124513889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45970.89124513889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45970.89124513889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45970.89124513889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45970.89124513889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45970.89124513889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45970.89124513889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45970.89124513889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45970.89124513889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45970.89124513889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45970.89124513889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45970.89124513889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45970.89124513889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45970.89124513889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45970.89124513889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45970.89124513889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45970.89124513889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45970.89124513889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45970.89124513889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45970.89124513889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45970.89124513889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45970.89124513889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45970.89124513889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45970.89124513889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45970.89124513889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45970.89124513889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45970.89124513889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45970.89124513889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45970.89124513889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45970.89124513889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45970.89124513889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45970.89124513889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45970.89124513889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45970.89124513889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45970.89124513889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45970.89124513889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45970.89124513889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45970.89124513889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45970.89124513889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45970.89124513889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45970.89124513889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45970.89124513889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45970.89124513889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45970.89124513889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45970.89124513889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45970.89124513889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45970.89124513889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45970.89124513889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45970.89124513889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45970.89124513889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45970.89124513889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45970.89124513889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45970.89124513889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45970.89124513889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45970.89124513889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45970.89124513889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45970.89124513889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45970.89124513889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45970.89124513889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45970.89124513889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45970.89124513889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45970.89124513889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45970.89124513889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45970.89124513889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45970.89124513889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45970.89124513889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45970.89124513889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45970.89124513889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45970.89124513889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45970.89124513889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45970.89124513889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45970.89124513889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45970.89124513889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45970.89124513889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45970.89124513889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45970.89124513889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45970.89124513889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45970.89124513889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45970.89124513889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45970.89124513889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45970.89124513889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45970.89124513889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45970.89124513889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45970.89124513889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45970.89124513889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45970.89124513889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45970.89124513889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45970.89124513889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45970.89124513889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45970.89124513889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45970.89124513889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45970.89124513889</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267.41052754629345</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136">
        <f t="shared" ref="G3:G26" ca="1" si="1">IFERROR(NOW()-F3,"")</f>
        <v>9.1939236110192724E-2</v>
      </c>
      <c r="H3" s="96">
        <v>45970.793634259258</v>
      </c>
      <c r="I3" s="135" t="str">
        <f>IFERROR(VLOOKUP(D3,DB!A:F,6,0),"")</f>
        <v>Generator-SG</v>
      </c>
      <c r="J3" s="135" t="str">
        <f>IFERROR(VLOOKUP(D3,DB!A:G,7,0),"")</f>
        <v>Dead</v>
      </c>
      <c r="K3" s="98" t="s">
        <v>39108</v>
      </c>
      <c r="L3" s="92" t="str">
        <f>IFERROR(VLOOKUP(D3,DB!A:I,9,0),"")</f>
        <v>Latis</v>
      </c>
    </row>
    <row r="4" spans="1:16" ht="27.75" customHeight="1">
      <c r="A4" s="135" t="s">
        <v>39109</v>
      </c>
      <c r="B4" s="135" t="str">
        <f>IFERROR(VLOOKUP(D4,DB!A:K,11,0),"")</f>
        <v>R4</v>
      </c>
      <c r="C4" s="94">
        <v>1</v>
      </c>
      <c r="D4" s="92" t="s">
        <v>28659</v>
      </c>
      <c r="E4" s="95" t="s">
        <v>39021</v>
      </c>
      <c r="F4" s="96">
        <v>45970.862500000003</v>
      </c>
      <c r="G4" s="136">
        <f t="shared" ca="1" si="1"/>
        <v>2.8744791663484648E-2</v>
      </c>
      <c r="H4" s="96">
        <v>45970.842800925922</v>
      </c>
      <c r="I4" s="135" t="str">
        <f>IFERROR(VLOOKUP(D4,DB!A:F,6,0),"")</f>
        <v>SCECO</v>
      </c>
      <c r="J4" s="135" t="str">
        <f>IFERROR(VLOOKUP(D4,DB!A:G,7,0),"")</f>
        <v>Vandalized</v>
      </c>
      <c r="K4" s="98" t="s">
        <v>39110</v>
      </c>
      <c r="L4" s="92" t="str">
        <f>IFERROR(VLOOKUP(D4,DB!A:I,9,0),"")</f>
        <v>Latis</v>
      </c>
    </row>
    <row r="5" spans="1:16" ht="15" customHeight="1">
      <c r="A5" s="135" t="s">
        <v>39111</v>
      </c>
      <c r="B5" s="135" t="str">
        <f>IFERROR(VLOOKUP(D5,DB!A:K,11,0),"")</f>
        <v>R4</v>
      </c>
      <c r="C5" s="94">
        <v>1</v>
      </c>
      <c r="D5" s="92" t="s">
        <v>28739</v>
      </c>
      <c r="E5" s="95" t="s">
        <v>39021</v>
      </c>
      <c r="F5" s="96">
        <v>45970.870300925926</v>
      </c>
      <c r="G5" s="136">
        <f t="shared" ca="1" si="1"/>
        <v>2.09438657402643E-2</v>
      </c>
      <c r="H5" s="96">
        <v>45970.837777777779</v>
      </c>
      <c r="I5" s="135" t="str">
        <f>IFERROR(VLOOKUP(D5,DB!A:F,6,0),"")</f>
        <v>SCECO</v>
      </c>
      <c r="J5" s="135" t="str">
        <f>IFERROR(VLOOKUP(D5,DB!A:G,7,0),"")</f>
        <v>Vandalized</v>
      </c>
      <c r="K5" s="98" t="s">
        <v>39112</v>
      </c>
      <c r="L5" s="92" t="str">
        <f>IFERROR(VLOOKUP(D5,DB!A:I,9,0),"")</f>
        <v>Latis</v>
      </c>
    </row>
    <row r="6" spans="1:16" ht="15" customHeight="1">
      <c r="A6" s="135"/>
      <c r="B6" s="135" t="str">
        <f>IFERROR(VLOOKUP(D6,DB!A:K,11,0),"")</f>
        <v/>
      </c>
      <c r="C6" s="94"/>
      <c r="D6" s="92"/>
      <c r="E6" s="95"/>
      <c r="F6" s="96"/>
      <c r="G6" s="136">
        <f t="shared" ca="1" si="1"/>
        <v>45970.891244791666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45970.891244791666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45970.891244791666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45970.891244791666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45970.891244791666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45970.891244791666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45970.891244791666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45970.891244791666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45970.891244791666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45970.891244791666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45970.891244791666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45970.891244791666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45970.891244791666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45970.891244791666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45970.891244791666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45970.891244791666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45970.891244791666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45970.891244791666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45970.891244791666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45970.891244791666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45970.891244791666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ref="G27:G58" ca="1" si="2">IFERROR(NOW()-F27,"")</f>
        <v>45970.891244791666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2"/>
        <v>45970.891244791666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45970.891244791666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45970.891244791666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45970.891244791666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45970.891244791666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45970.891244791666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45970.891244791666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45970.891244791666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45970.891244791666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45970.891244791666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45970.891244791666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45970.891244791666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45970.891244791666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45970.891244791666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45970.891244791666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45970.891244791666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45970.891244791666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45970.891244791666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45970.891244791666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45970.891244791666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45970.891244791666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45970.891244791666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45970.891244791666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45970.891244791666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45970.891244791666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45970.891244791666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45970.891244791666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45970.891244791666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45970.891244791666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45970.891244791666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45970.891244791666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ref="G59:G90" ca="1" si="3">IFERROR(NOW()-F59,"")</f>
        <v>45970.891244791666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3"/>
        <v>45970.891244791666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45970.891244791666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45970.891244791666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45970.891244791666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45970.891244791666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45970.891244791666</v>
      </c>
      <c r="H65" s="96"/>
      <c r="I65" s="135" t="str">
        <f>IFERROR(VLOOKUP(D65,DB!A:F,6,0),"")</f>
        <v/>
      </c>
      <c r="J65" s="135" t="str">
        <f>IFERROR(VLOOKUP(D65,DB!A:G,7,0),"")</f>
        <v/>
      </c>
      <c r="K65" s="98"/>
      <c r="L65" s="92" t="str">
        <f>IFERROR(VLOOKUP(D65,DB!A:I,9,0),"")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39113</v>
      </c>
      <c r="B2" s="37" t="str">
        <f>IFERROR(VLOOKUP(D2,DB!A:K,11,0),"")</f>
        <v>R5</v>
      </c>
      <c r="C2" s="37">
        <v>3</v>
      </c>
      <c r="D2" s="107" t="s">
        <v>36011</v>
      </c>
      <c r="E2" s="37" t="s">
        <v>39021</v>
      </c>
      <c r="F2" s="38">
        <v>45891.832060185188</v>
      </c>
      <c r="G2" s="116">
        <f ca="1">IFERROR(NOW()-F2,"")</f>
        <v>79.059184606478084</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44.702367824073008</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0" ca="1" si="1">IFERROR(NOW()-F4,"")</f>
        <v>22.23013402777724</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ht="30.75">
      <c r="A6" s="124" t="s">
        <v>39121</v>
      </c>
      <c r="B6" s="124" t="str">
        <f>IFERROR(VLOOKUP(D6,DB!A:K,11,0),"")</f>
        <v>R5</v>
      </c>
      <c r="C6" s="124">
        <v>1</v>
      </c>
      <c r="D6" s="124" t="s">
        <v>38341</v>
      </c>
      <c r="E6" s="124" t="s">
        <v>39021</v>
      </c>
      <c r="F6" s="125" t="s">
        <v>39122</v>
      </c>
      <c r="G6" s="126" t="str">
        <f t="shared" ca="1" si="1"/>
        <v/>
      </c>
      <c r="H6" s="125">
        <v>45970.859131944446</v>
      </c>
      <c r="I6" s="124" t="str">
        <f>IFERROR(VLOOKUP(D6,DB!A:F,6,0),"")</f>
        <v>SCECO</v>
      </c>
      <c r="J6" s="124" t="str">
        <f>IFERROR(VLOOKUP(D6,DB!A:G,7,0),"")</f>
        <v>Haj Removal</v>
      </c>
      <c r="K6" s="124" t="s">
        <v>39123</v>
      </c>
      <c r="L6" s="124" t="str">
        <f>IFERROR(VLOOKUP(D6,DB!A:I,9,0),"")</f>
        <v>Latis</v>
      </c>
    </row>
    <row r="7" spans="1:13">
      <c r="A7" s="124"/>
      <c r="B7" s="124" t="str">
        <f>IFERROR(VLOOKUP(D7,DB!A:K,11,0),"")</f>
        <v/>
      </c>
      <c r="C7" s="124"/>
      <c r="D7" s="124"/>
      <c r="E7" s="124"/>
      <c r="F7" s="125"/>
      <c r="G7" s="126">
        <f t="shared" ca="1" si="1"/>
        <v>45970.89124513889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45970.89124513889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45970.89124513889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45970.89124513889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45970.89124513889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45970.89124513889</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45970.89124513889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45970.89124513889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45970.89124513889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45970.89124513889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45970.89124513889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45970.89124513889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45970.89124513889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45970.89124513889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45970.89124513889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45970.89124513889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45970.89124513889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45970.89124513889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45970.89124513889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45970.89124513889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45970.89124513889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45970.89124513889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45970.89124513889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45970.89124513889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45970.89124513889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45970.89124513889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45970.89124513889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45970.89124513889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45970.89124513889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45970.89124513889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45970.89124513889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45970.89124513889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45970.89124513889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45970.89124513889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45970.89124513889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45970.89124513889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45970.89124513889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45970.89124513889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45970.89124513889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45970.89124513889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45970.89124513889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45970.89124513889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45970.89124513889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45970.89124513889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45970.89124513889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45970.89124513889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45970.89124513889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45970.89124513889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45970.89124513889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45970.89124513889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45970.89124513889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45970.89124513889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45970.89124513889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45970.89124513889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45970.89124513889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45970.89124513889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45970.89124513889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45970.89124513889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45970.89124513889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45970.89124513889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45970.89124513889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45970.89124513889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45970.89124513889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45970.89124513889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45970.89124513889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45970.89124513889</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45970.89124513889</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45970.89124513889</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45970.89124513889</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45970.89124513889</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45970.89124513889</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45970.89124513889</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45970.89124513889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45970.89124513889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45970.89124513889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45970.89124513889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45970.89124513889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45970.89124513889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45970.89124513889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45970.89124513889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45970.89124513889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45970.89124513889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45970.89124513889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45970.89124513889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45970.89124513889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45970.89124513889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45970.89124513889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45970.89124513889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45970.89124513889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45970.89124513889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45970.89124513889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45970.89124513889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45970.89124513889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45970.89124513889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45970.89124513889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45970.89124513889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45970.89124513889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45970.89124513889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45970.89124513889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45970.89124513889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45970.89124513889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45970.89124513889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45970.89124513889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45970.89124513889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45970.89124513889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45970.89124513889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45970.89124513889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45970.89124513889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45970.89124513889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45970.89124513889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45970.89124513889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45970.89124513889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45970.89124513889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45970.89124513889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45970.89124513889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45970.89124513889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45970.89124513889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45970.89124513889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45970.89124513889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45970.89124513889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45970.89124513889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45970.89124513889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45970.89124513889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45970.89124513889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45970.89124513889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45970.89124513889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45970.89124513889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45970.89124513889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45970.89124513889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45970.89124513889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45970.89124513889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45970.89124513889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45970.89124513889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45970.89124513889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45970.89124513889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45970.89124513889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45970.89124513889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45970.89124513889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45970.89124513889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45970.89124513889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45970.89124513889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45970.89124513889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45970.89124513889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45970.89124513889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45970.89124513889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45970.89124513889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45970.89124513889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45970.89124513889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45970.89124513889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45970.89124513889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45970.89124513889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45970.89124513889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45970.89124513889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45970.89124513889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45970.89124513889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45970.89124513889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45970.89124513889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45970.89124513889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45970.89124513889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45970.89124513889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45970.89124513889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45970.89124513889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45970.89124513889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45970.89124513889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45970.89124513889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45970.89124513889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45970.89124513889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45970.89124513889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45970.89124513889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45970.89124513889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45970.89124513889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45970.89124513889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45970.89124513889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45970.89124513889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45970.89124513889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45970.89124513889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45970.89124513889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45970.89124513889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45970.89124513889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45970.89124513889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45970.89124513889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45970.89124513889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45970.89124513889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45970.89124513889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45970.89124513889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45970.89124513889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45970.89124513889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45970.89124513889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45970.89124513889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45970.89124513889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45970.89124513889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45970.89124513889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45970.89124513889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45970.89124513889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45970.89124513889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45970.89124513889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45970.89124513889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45970.89124513889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45970.89124513889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45970.89124513889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45970.89124513889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45970.89124513889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45970.89124513889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45970.89124513889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45970.89124513889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45970.89124513889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45970.89124513889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45970.89124513889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45970.89124513889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45970.89124513889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45970.89124513889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45970.89124513889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45970.89124513889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45970.89124513889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45970.89124513889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45970.89124513889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45970.89124513889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45970.89124513889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45970.89124513889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45970.89124513889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45970.89124513889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45970.89124513889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45970.89124513889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45970.89124513889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45970.89124513889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45970.89124513889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45970.89124513889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45970.89124513889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45970.89124513889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45970.89124513889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45970.89124513889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45970.89124513889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45970.89124513889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45970.89124513889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45970.89124513889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45970.89124513889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45970.89124513889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45970.89124513889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45970.89124513889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45970.89124513889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45970.89124513889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45970.89124513889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45970.89124513889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45970.89124513889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45970.89124513889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45970.89124513889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45970.89124513889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45970.89124513889</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45970.89124513889</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45970.89124513889</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45970.89124513889</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45970.89124513889</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45970.89124513889</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45970.89124513889</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45970.89124513889</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tabSelected="1" workbookViewId="0">
      <selection activeCell="A6" sqref="A6"/>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39124</v>
      </c>
      <c r="B2" s="155" t="str">
        <f>IFERROR(VLOOKUP(D2,DB!A:K,11,0),"")</f>
        <v>R6</v>
      </c>
      <c r="C2" s="156">
        <v>1</v>
      </c>
      <c r="D2" s="155" t="s">
        <v>35650</v>
      </c>
      <c r="E2" s="153" t="s">
        <v>39021</v>
      </c>
      <c r="F2" s="157">
        <v>45970.686331018522</v>
      </c>
      <c r="G2" s="158">
        <f t="shared" ref="G2:G13" ca="1" si="0">IFERROR(NOW()-F2,"-")</f>
        <v>0.20491377314465353</v>
      </c>
      <c r="H2" s="157">
        <v>45970.68136574074</v>
      </c>
      <c r="I2" s="155" t="str">
        <f>IFERROR(VLOOKUP(D2,DB!A:F,6,0),"")</f>
        <v>Generator-SG</v>
      </c>
      <c r="J2" s="155" t="str">
        <f>IFERROR(VLOOKUP(D2,DB!A:G,7,0),"")</f>
        <v>Dead</v>
      </c>
      <c r="K2" s="159" t="s">
        <v>39125</v>
      </c>
      <c r="L2" s="155" t="str">
        <f>IFERROR(VLOOKUP(D2,DB!A:I,9,0),"")</f>
        <v>Latis</v>
      </c>
    </row>
    <row r="3" spans="1:16382" ht="31.5" customHeight="1">
      <c r="A3" s="141"/>
      <c r="B3" s="142" t="str">
        <f>IFERROR(VLOOKUP(D3,DB!A:K,11,0),"")</f>
        <v/>
      </c>
      <c r="C3" s="143"/>
      <c r="D3" s="142"/>
      <c r="E3" s="124"/>
      <c r="F3" s="144"/>
      <c r="G3" s="105">
        <f t="shared" ca="1" si="0"/>
        <v>45970.891244791666</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45970.891244791666</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45970.891244791666</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45970.891244791666</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45970.891244791666</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45970.891244791666</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45970.891244791666</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45970.891244791666</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45970.891244791666</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45970.891244791666</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45970.891244791666</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45970.891244791666</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45970.891244791666</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45970.891244791666</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45970.891244791666</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45970.891244791666</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45970.891244791666</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45970.891244791666</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45970.891244791666</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45970.891244791666</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45970.891244791666</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45970.891244791666</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45970.891244791666</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45970.891244791666</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45970.891244791666</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45970.891244791666</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45970.891244791666</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45970.891244791666</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45970.891244791666</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45970.891244791666</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45970.891244791666</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45970.891244791666</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45970.891244791666</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45970.891244791666</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45970.891244791666</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45970.891244791666</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45970.891244791666</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45970.891244791666</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45970.891244791666</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45970.891244791666</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45970.891244791666</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45970.891244791666</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45970.891244791666</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45970.891244791666</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45970.891244791666</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45970.891244791666</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45970.891244791666</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45970.891244791666</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45970.891244791666</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45970.891244791666</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45970.891244791666</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45970.891244791666</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45970.891244791666</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45970.891244791666</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45970.891244791666</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45970.891244791666</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45970.891244791666</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45970.891244791666</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45970.891244791666</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45970.891244791666</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45970.891244791666</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45970.891244791666</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45970.891244791666</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45970.891244791666</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45970.891244791666</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45970.891244791666</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45970.891244791666</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45970.891244791666</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45970.891244791666</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45970.891244791666</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45970.891244791666</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45970.891244791666</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45970.891244791666</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45970.891244791666</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45970.891244791666</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45970.891244791666</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45970.891244791666</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45970.891244791666</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45970.891244791666</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45970.891244791666</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45970.891244791666</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45970.891244791666</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45970.891244791666</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45970.891244791666</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45970.891244791666</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45970.891244791666</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45970.891244791666</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45970.891244791666</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45970.891244791666</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45970.891244791666</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45970.891244791666</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45970.891244791666</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45970.891244791666</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45970.891244791666</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45970.891244791666</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45970.891244791666</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45970.891244791666</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45970.891244791666</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45970.891244791666</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45970.891244791666</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45970.891244791666</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45970.891244791666</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45970.891244791666</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45970.891244791666</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45970.891244791666</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45970.891244791666</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45970.891244791666</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45970.891244791666</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45970.891244791666</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45970.891244791666</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45970.891244791666</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45970.891244791666</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45970.891244791666</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45970.891244791666</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45970.891244791666</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45970.891244791666</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45970.891244791666</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45970.891244791666</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45970.891244791666</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45970.891244791666</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45970.891244791666</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45970.891244791666</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45970.891244791666</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45970.891244791666</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45970.891244791666</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45970.891244791666</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45970.891244791666</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45970.891244791666</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45970.891244791666</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45970.891244791666</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45970.891244791666</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45970.891244791666</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45970.891244791666</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45970.891244791666</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45970.891244791666</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45970.891244791666</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45970.891244791666</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45970.891244791666</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45970.891244791666</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45970.891244791666</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45970.891244791666</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45970.891244791666</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45970.891244791666</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45970.891244791666</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45970.891244791666</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45970.891244791666</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45970.891244791666</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45970.891244791666</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45970.891244791666</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45970.891244791666</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45970.891244791666</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45970.891244791666</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45970.891244791666</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45970.891244791666</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45970.891244791666</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45970.891244791666</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45970.891244791666</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45970.891244791666</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45970.891244791666</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45970.891244791666</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45970.891244791666</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45970.891244791666</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45970.891244791666</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45970.891244791666</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45970.891244791666</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45970.891244791666</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45970.891244791666</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45970.891244791666</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45970.891244791666</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45970.891244791666</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45970.891244791666</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45970.891244791666</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45970.891244791666</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2025-11-09T18:24:43Z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