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95" documentId="120_S{2AC9BD13-BADA-5192-A53E-5A8FF88502F6}" xr6:coauthVersionLast="47" xr6:coauthVersionMax="47" xr10:uidLastSave="{55E7139A-004D-4064-BA12-96D89B16B10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<sst xmlns="http://schemas.openxmlformats.org/spreadsheetml/2006/main" count="180328" uniqueCount="39151">
  <si>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</si>
  <si>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</si>
  <si>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</si>
  <si>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</si>
  <si>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</si>
  <si>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</si>
  <si>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</si>
  <si>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</si>
  <si>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</si>
  <si>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</si>
  <si>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</si>
  <si>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</si>
  <si>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</si>
  <si>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</si>
  <si>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</si>
  <si>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</si>
  <si>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</si>
  <si>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</si>
  <si>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</si>
  <si>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</si>
  <si>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</si>
  <si>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</si>
  <si>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</si>
  <si>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</si>
  <si>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</si>
  <si>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</si>
  <si>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</si>
  <si>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</si>
  <si>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</si>
  <si>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</si>
  <si>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</si>
  <si>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</si>
  <si>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</si>
  <si>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</si>
  <si>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</si>
  <si>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</si>
  <si>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</si>
  <si>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</si>
  <si>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</si>
  <si>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</si>
  <si>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</si>
  <si>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</si>
  <si>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</si>
  <si>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</si>
  <si>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</si>
  <si>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</si>
  <si>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</si>
  <si>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</si>
  <si>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</si>
  <si>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</si>
  <si>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</si>
  <si>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</si>
  <si>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</si>
  <si>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</si>
  <si>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</si>
  <si>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</si>
  <si>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</si>
  <si>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</si>
  <si>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</si>
  <si>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</si>
  <si>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</si>
  <si>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</si>
  <si>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</si>
  <si>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</si>
  <si>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</si>
  <si>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</si>
  <si>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</si>
  <si>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</si>
  <si>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</si>
  <si>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</si>
  <si>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</si>
  <si>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</si>
  <si>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</si>
  <si>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</si>
  <si>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</si>
  <si>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</si>
  <si>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</si>
  <si>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</si>
  <si>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</si>
  <si>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</si>
  <si>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</si>
  <si>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</si>
  <si>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</si>
  <si>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</si>
  <si>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</si>
  <si>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</si>
  <si>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</si>
  <si>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</si>
  <si>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</si>
  <si>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</si>
  <si>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</si>
  <si>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</si>
  <si>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</si>
  <si>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</si>
  <si>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</si>
  <si>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</si>
  <si>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</si>
  <si>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</si>
  <si>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</si>
  <si>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</si>
  <si>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</si>
  <si>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</si>
  <si>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</si>
  <si>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</si>
  <si>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</si>
  <si>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</si>
  <si>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</si>
  <si>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</si>
  <si>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</si>
  <si>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</si>
  <si>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</si>
  <si>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</si>
  <si>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</si>
  <si>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</si>
  <si>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</si>
  <si>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</si>
  <si>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</si>
  <si>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</si>
  <si>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</si>
  <si>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</si>
  <si>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</si>
  <si>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</si>
  <si>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</si>
  <si>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</si>
  <si>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</si>
  <si>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</si>
  <si>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</si>
  <si>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</si>
  <si>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</si>
  <si>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</si>
  <si>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</si>
  <si>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</si>
  <si>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</si>
  <si>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</si>
  <si>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</si>
  <si>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</si>
  <si>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</si>
  <si>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</si>
  <si>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</si>
  <si>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</si>
  <si>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</si>
  <si>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</si>
  <si>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</si>
  <si>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</si>
  <si>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</si>
  <si>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</si>
  <si>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</si>
  <si>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</si>
  <si>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</si>
  <si>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</si>
  <si>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</si>
  <si>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</si>
  <si>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</si>
  <si>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</si>
  <si>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</si>
  <si>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</si>
  <si>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</si>
  <si>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</si>
  <si>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</si>
  <si>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</si>
  <si>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</si>
  <si>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</si>
  <si>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</si>
  <si>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</si>
  <si>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</si>
  <si>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</si>
  <si>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</si>
  <si>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</si>
  <si>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</si>
  <si>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</si>
  <si>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</si>
  <si>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</si>
  <si>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</si>
  <si>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</si>
  <si>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</si>
  <si>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</si>
  <si>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</si>
  <si>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</si>
  <si>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</si>
  <si>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</si>
  <si>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</si>
  <si>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</si>
  <si>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</si>
  <si>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</si>
  <si>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</si>
  <si>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</si>
  <si>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</si>
  <si>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</si>
  <si>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</si>
  <si>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</si>
  <si>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</si>
  <si>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</si>
  <si>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</si>
  <si>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</si>
  <si>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</si>
  <si>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</si>
  <si>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</si>
  <si>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</si>
  <si>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</si>
  <si>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</si>
  <si>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</si>
  <si>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</si>
  <si>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</si>
  <si>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</si>
  <si>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</si>
  <si>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</si>
  <si>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</si>
  <si>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</si>
  <si>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</si>
  <si>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</si>
  <si>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</si>
  <si>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</si>
  <si>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</si>
  <si>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</si>
  <si>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</si>
  <si>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</si>
  <si>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</si>
  <si>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</si>
  <si>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</si>
  <si>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</si>
  <si>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</si>
  <si>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</si>
  <si>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</si>
  <si>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</si>
  <si>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</si>
  <si>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</si>
  <si>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</si>
  <si>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</si>
  <si>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</si>
  <si>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</si>
  <si>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</si>
  <si>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</si>
  <si>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</si>
  <si>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</si>
  <si>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</si>
  <si>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</si>
  <si>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</si>
  <si>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</si>
  <si>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</si>
  <si>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</si>
  <si>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</si>
  <si>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</si>
  <si>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</si>
  <si>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</si>
  <si>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</si>
  <si>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</si>
  <si>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</si>
  <si>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</si>
  <si>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</si>
  <si>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</si>
  <si>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</si>
  <si>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</si>
  <si>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</si>
  <si>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</si>
  <si>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</si>
  <si>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</si>
  <si>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</si>
  <si>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</si>
  <si>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</si>
  <si>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</si>
  <si>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</si>
  <si>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</si>
  <si>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</si>
  <si>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</si>
  <si>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</si>
  <si>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</si>
  <si>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</si>
  <si>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</si>
  <si>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</si>
  <si>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</si>
  <si>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</si>
  <si>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</si>
  <si>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</si>
  <si>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</si>
  <si>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</si>
  <si>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</si>
  <si>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</si>
  <si>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</si>
  <si>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</si>
  <si>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</si>
  <si>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</si>
  <si>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</si>
  <si>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</si>
  <si>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</si>
  <si>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</si>
  <si>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</si>
  <si>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</si>
  <si>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</si>
  <si>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</si>
  <si>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</si>
  <si>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</si>
  <si>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</si>
  <si>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</si>
  <si>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</si>
  <si>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</si>
  <si>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</si>
  <si>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</si>
  <si>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</si>
  <si>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</si>
  <si>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</si>
  <si>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</si>
  <si>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</si>
  <si>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</si>
  <si>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</si>
  <si>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</si>
  <si>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</si>
  <si>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</si>
  <si>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</si>
  <si>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</si>
  <si>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</si>
  <si>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</si>
  <si>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</si>
  <si>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</si>
  <si>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</si>
  <si>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</si>
  <si>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</si>
  <si>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</si>
  <si>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</si>
  <si>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</si>
  <si>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</si>
  <si>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</si>
  <si>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</si>
  <si>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</si>
  <si>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</si>
  <si>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</si>
  <si>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</si>
  <si>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</si>
  <si>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</si>
  <si>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</si>
  <si>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</si>
  <si>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</si>
  <si>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</si>
  <si>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</si>
  <si>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</si>
  <si>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</si>
  <si>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</si>
  <si>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</si>
  <si>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</si>
  <si>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</si>
  <si>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</si>
  <si>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</si>
  <si>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</si>
  <si>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</si>
  <si>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</si>
  <si>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</si>
  <si>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</si>
  <si>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</si>
  <si>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</si>
  <si>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</si>
  <si>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</si>
  <si>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</si>
  <si>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</si>
  <si>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</si>
  <si>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</si>
  <si>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</si>
  <si>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</si>
  <si>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</si>
  <si>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</si>
  <si>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</si>
  <si>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</si>
  <si>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</si>
  <si>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</si>
  <si>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</si>
  <si>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</si>
  <si>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</si>
  <si>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</si>
  <si>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</si>
  <si>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</si>
  <si>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</si>
  <si>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</si>
  <si>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</si>
  <si>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</si>
  <si>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</si>
  <si>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</si>
  <si>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</si>
  <si>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</si>
  <si>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</si>
  <si>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</si>
  <si>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</si>
  <si>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</si>
  <si>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</si>
  <si>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</si>
  <si>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</si>
  <si>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</si>
  <si>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</si>
  <si>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</si>
  <si>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</si>
  <si>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</si>
  <si>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</si>
  <si>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</si>
  <si>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</si>
  <si>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</si>
  <si>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</si>
  <si>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</si>
  <si>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</si>
  <si>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</si>
  <si>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</si>
  <si>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</si>
  <si>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</si>
  <si>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</si>
  <si>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</si>
  <si>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</si>
  <si>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</si>
  <si>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</si>
  <si>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</si>
  <si>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</si>
  <si>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</si>
  <si>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</si>
  <si>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</si>
  <si>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</si>
  <si>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</si>
  <si>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</si>
  <si>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</si>
  <si>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</si>
  <si>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</si>
  <si>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</si>
  <si>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</si>
  <si>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</si>
  <si>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</si>
  <si>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</si>
  <si>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</si>
  <si>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</si>
  <si>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</si>
  <si>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</si>
  <si>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</si>
  <si>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</si>
  <si>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</si>
  <si>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</si>
  <si>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</si>
  <si>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</si>
  <si>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</si>
  <si>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</si>
  <si>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</si>
  <si>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</si>
  <si>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</si>
  <si>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</si>
  <si>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</si>
  <si>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</si>
  <si>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</si>
  <si>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</si>
  <si>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</si>
  <si>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</si>
  <si>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</si>
  <si>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</si>
  <si>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</si>
  <si>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</si>
  <si>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</si>
  <si>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</si>
  <si>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</si>
  <si>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</si>
  <si>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</si>
  <si>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</si>
  <si>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</si>
  <si>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</si>
  <si>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</si>
  <si>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</si>
  <si>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</si>
  <si>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</si>
  <si>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</si>
  <si>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</si>
  <si>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</si>
  <si>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</si>
  <si>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</si>
  <si>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</si>
  <si>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</si>
  <si>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</si>
  <si>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</si>
  <si>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</si>
  <si>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</si>
  <si>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</si>
  <si>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</si>
  <si>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</si>
  <si>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</si>
  <si>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</si>
  <si>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</si>
  <si>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</si>
  <si>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</si>
  <si>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</si>
  <si>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</si>
  <si>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</si>
  <si>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</si>
  <si>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</si>
  <si>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</si>
  <si>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</si>
  <si>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</si>
  <si>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</si>
  <si>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</si>
  <si>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</si>
  <si>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</si>
  <si>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</si>
  <si>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</si>
  <si>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</si>
  <si>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</si>
  <si>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</si>
  <si>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</si>
  <si>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</si>
  <si>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</si>
  <si>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</si>
  <si>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</si>
  <si>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</si>
  <si>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</si>
  <si>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</si>
  <si>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</si>
  <si>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</si>
  <si>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</si>
  <si>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</si>
  <si>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</si>
  <si>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</si>
  <si>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</si>
  <si>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</si>
  <si>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</si>
  <si>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</si>
  <si>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</si>
  <si>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</si>
  <si>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</si>
  <si>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</si>
  <si>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</si>
  <si>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</si>
  <si>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</si>
  <si>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</si>
  <si>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</si>
  <si>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</si>
  <si>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</si>
  <si>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</si>
  <si>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</si>
  <si>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</si>
  <si>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</si>
  <si>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</si>
  <si>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</si>
  <si>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</si>
  <si>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</si>
  <si>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</si>
  <si>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</si>
  <si>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</si>
  <si>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</si>
  <si>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</si>
  <si>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</si>
  <si>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</si>
  <si>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</si>
  <si>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</si>
  <si>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</si>
  <si>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</si>
  <si>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</si>
  <si>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</si>
  <si>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</si>
  <si>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</si>
  <si>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</si>
  <si>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</si>
  <si>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</si>
  <si>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</si>
  <si>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</si>
  <si>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</si>
  <si>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</si>
  <si>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</si>
  <si>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</si>
  <si>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</si>
  <si>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</si>
  <si>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</si>
  <si>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</si>
  <si>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</si>
  <si>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</si>
  <si>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</si>
  <si>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</si>
  <si>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</si>
  <si>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</si>
  <si>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</si>
  <si>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</si>
  <si>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</si>
  <si>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</si>
  <si>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</si>
  <si>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</si>
  <si>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</si>
  <si>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</si>
  <si>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</si>
  <si>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</si>
  <si>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</si>
  <si>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</si>
  <si>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</si>
  <si>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</si>
  <si>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</si>
  <si>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</si>
  <si>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</si>
  <si>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</si>
  <si>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</si>
  <si>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</si>
  <si>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</si>
  <si>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</si>
  <si>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</si>
  <si>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</si>
  <si>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</si>
  <si>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</si>
  <si>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</si>
  <si>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</si>
  <si>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</si>
  <si>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</si>
  <si>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</si>
  <si>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</si>
  <si>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</si>
  <si>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</si>
  <si>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</si>
  <si>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</si>
  <si>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</si>
  <si>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</si>
  <si>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</si>
  <si>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</si>
  <si>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</si>
  <si>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</si>
  <si>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</si>
  <si>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</si>
  <si>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</si>
  <si>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</si>
  <si>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</si>
  <si>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</si>
  <si>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</si>
  <si>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</si>
  <si>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</si>
  <si>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</si>
  <si>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</si>
  <si>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</si>
  <si>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</si>
  <si>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</si>
  <si>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</si>
  <si>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</si>
  <si>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</si>
  <si>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</si>
  <si>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</si>
  <si>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</si>
  <si>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</si>
  <si>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</si>
  <si>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</si>
  <si>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</si>
  <si>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</si>
  <si>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</si>
  <si>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</si>
  <si>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</si>
  <si>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</si>
  <si>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</si>
  <si>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</si>
  <si>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</si>
  <si>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</si>
  <si>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</si>
  <si>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</si>
  <si>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</si>
  <si>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</si>
  <si>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</si>
  <si>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</si>
  <si>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</si>
  <si>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</si>
  <si>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</si>
  <si>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</si>
  <si>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</si>
  <si>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</si>
  <si>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</si>
  <si>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</si>
  <si>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</si>
  <si>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</si>
  <si>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</si>
  <si>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</si>
  <si>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</si>
  <si>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</si>
  <si>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</si>
  <si>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</si>
  <si>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</si>
  <si>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</si>
  <si>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</si>
  <si>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</si>
  <si>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</si>
  <si>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</si>
  <si>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</si>
  <si>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</si>
  <si>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</si>
  <si>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</si>
  <si>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</si>
  <si>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</si>
  <si>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</si>
  <si>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</si>
  <si>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</si>
  <si>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</si>
  <si>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</si>
  <si>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</si>
  <si>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</si>
  <si>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</si>
  <si>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</si>
  <si>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</si>
  <si>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</si>
  <si>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</si>
  <si>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</si>
  <si>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</si>
  <si>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</si>
  <si>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</si>
  <si>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</si>
  <si>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</si>
  <si>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</si>
  <si>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</si>
  <si>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</si>
  <si>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</si>
  <si>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</si>
  <si>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</si>
  <si>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</si>
  <si>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</si>
  <si>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</si>
  <si>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</si>
  <si>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</si>
  <si>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</si>
  <si>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</si>
  <si>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</si>
  <si>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</si>
  <si>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</si>
  <si>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</si>
  <si>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</si>
  <si>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</si>
  <si>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</si>
  <si>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</si>
  <si>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</si>
  <si>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</si>
  <si>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</si>
  <si>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</si>
  <si>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</si>
  <si>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</si>
  <si>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</si>
  <si>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</si>
  <si>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</si>
  <si>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</si>
  <si>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</si>
  <si>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</si>
  <si>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</si>
  <si>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</si>
  <si>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</si>
  <si>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</si>
  <si>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</si>
  <si>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</si>
  <si>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</si>
  <si>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</si>
  <si>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</si>
  <si>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</si>
  <si>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</si>
  <si>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</si>
  <si>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</si>
  <si>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</si>
  <si>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</si>
  <si>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</si>
  <si>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</si>
  <si>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</si>
  <si>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</si>
  <si>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</si>
  <si>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</si>
  <si>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</si>
  <si>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</si>
  <si>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</si>
  <si>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</si>
  <si>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</si>
  <si>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</si>
  <si>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</si>
  <si>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</si>
  <si>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</si>
  <si>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</si>
  <si>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</si>
  <si>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</si>
  <si>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</si>
  <si>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</si>
  <si>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</si>
  <si>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</si>
  <si>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</si>
  <si>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</si>
  <si>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</si>
  <si>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</si>
  <si>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</si>
  <si>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</si>
  <si>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</si>
  <si>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</si>
  <si>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</si>
  <si>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</si>
  <si>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</si>
  <si>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</si>
  <si>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</si>
  <si>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</si>
  <si>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</si>
  <si>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</si>
  <si>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</si>
  <si>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</si>
  <si>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</si>
  <si>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</si>
  <si>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</si>
  <si>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</si>
  <si>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</si>
  <si>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</si>
  <si>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</si>
  <si>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</si>
  <si>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</si>
  <si>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</si>
  <si>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</si>
  <si>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</si>
  <si>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</si>
  <si>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</si>
  <si>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</si>
  <si>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</si>
  <si>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</si>
  <si>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</si>
  <si>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</si>
  <si>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</si>
  <si>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</si>
  <si>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</si>
  <si>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</si>
  <si>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</si>
  <si>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</si>
  <si>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</si>
  <si>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</si>
  <si>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</si>
  <si>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</si>
  <si>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</si>
  <si>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</si>
  <si>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</si>
  <si>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</si>
  <si>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</si>
  <si>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</si>
  <si>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</si>
  <si>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</si>
  <si>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</si>
  <si>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</si>
  <si>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</si>
  <si>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</si>
  <si>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</si>
  <si>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</si>
  <si>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</si>
  <si>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</si>
  <si>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</si>
  <si>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</si>
  <si>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</si>
  <si>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</si>
  <si>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</si>
  <si>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</si>
  <si>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</si>
  <si>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</si>
  <si>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</si>
  <si>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</si>
  <si>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</si>
  <si>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</si>
  <si>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</si>
  <si>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</si>
  <si>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</si>
  <si>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</si>
  <si>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</si>
  <si>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</si>
  <si>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</si>
  <si>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</si>
  <si>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</si>
  <si>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</si>
  <si>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</si>
  <si>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</si>
  <si>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</si>
  <si>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</si>
  <si>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</si>
  <si>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</si>
  <si>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</si>
  <si>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</si>
  <si>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</si>
  <si>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</si>
  <si>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</si>
  <si>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</si>
  <si>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</si>
  <si>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</si>
  <si>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</si>
  <si>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</si>
  <si>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</si>
  <si>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</si>
  <si>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</si>
  <si>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</si>
  <si>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</si>
  <si>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</si>
  <si>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</si>
  <si>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</si>
  <si>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</si>
  <si>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</si>
  <si>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</si>
  <si>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</si>
  <si>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</si>
  <si>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</si>
  <si>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</si>
  <si>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</si>
  <si>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</si>
  <si>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</si>
  <si>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</si>
  <si>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</si>
  <si>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</si>
  <si>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</si>
  <si>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</si>
  <si>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</si>
  <si>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</si>
  <si>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</si>
  <si>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</si>
  <si>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</si>
  <si>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</si>
  <si>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</si>
  <si>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</si>
  <si>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</si>
  <si>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</si>
  <si>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</si>
  <si>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</si>
  <si>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</si>
  <si>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</si>
  <si>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</si>
  <si>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</si>
  <si>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</si>
  <si>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</si>
  <si>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</si>
  <si>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</si>
  <si>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</si>
  <si>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</si>
  <si>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</si>
  <si>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</si>
  <si>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</si>
  <si>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</si>
  <si>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</si>
  <si>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</si>
  <si>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</si>
  <si>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</si>
  <si>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</si>
  <si>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</si>
  <si>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</si>
  <si>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</si>
  <si>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</si>
  <si>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</si>
  <si>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</si>
  <si>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</si>
  <si>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</si>
  <si>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</si>
  <si>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</si>
  <si>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</si>
  <si>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</si>
  <si>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</si>
  <si>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</si>
  <si>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</si>
  <si>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</si>
  <si>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</si>
  <si>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</si>
  <si>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</si>
  <si>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</si>
  <si>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</si>
  <si>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</si>
  <si>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</si>
  <si>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</si>
  <si>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</si>
  <si>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</si>
  <si>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</si>
  <si>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</si>
  <si>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</si>
  <si>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</si>
  <si>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</si>
  <si>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</si>
  <si>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</si>
  <si>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</si>
  <si>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</si>
  <si>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</si>
  <si>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</si>
  <si>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</si>
  <si>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</si>
  <si>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</si>
  <si>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</si>
  <si>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</si>
  <si>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</si>
  <si>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</si>
  <si>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</si>
  <si>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</si>
  <si>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</si>
  <si>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</si>
  <si>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</si>
  <si>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</si>
  <si>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</si>
  <si>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</si>
  <si>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</si>
  <si>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</si>
  <si>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</si>
  <si>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</si>
  <si>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</si>
  <si>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</si>
  <si>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</si>
  <si>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</si>
  <si>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</si>
  <si>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</si>
  <si>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</si>
  <si>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</si>
  <si>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</si>
  <si>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</si>
  <si>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</si>
  <si>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</si>
  <si>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</si>
  <si>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</si>
  <si>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</si>
  <si>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</si>
  <si>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</si>
  <si>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</si>
  <si>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</si>
  <si>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</si>
  <si>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</si>
  <si>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</si>
  <si>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</si>
  <si>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</si>
  <si>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</si>
  <si>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</si>
  <si>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</si>
  <si>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</si>
  <si>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</si>
  <si>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</si>
  <si>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</si>
  <si>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</si>
  <si>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</si>
  <si>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</si>
  <si>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</si>
  <si>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</si>
  <si>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</si>
  <si>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</si>
  <si>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</si>
  <si>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</si>
  <si>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</si>
  <si>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</si>
  <si>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</si>
  <si>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</si>
  <si>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</si>
  <si>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</si>
  <si>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</si>
  <si>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</si>
  <si>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</si>
  <si>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</si>
  <si>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</si>
  <si>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</si>
  <si>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</si>
  <si>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</si>
  <si>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</si>
  <si>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</si>
  <si>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</si>
  <si>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</si>
  <si>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</si>
  <si>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</si>
  <si>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</si>
  <si>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</si>
  <si>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</si>
  <si>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</si>
  <si>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</si>
  <si>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</si>
  <si>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</si>
  <si>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</si>
  <si>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</si>
  <si>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</si>
  <si>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</si>
  <si>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</si>
  <si>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</si>
  <si>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</si>
  <si>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</si>
  <si>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</si>
  <si>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</si>
  <si>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</si>
  <si>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</si>
  <si>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</si>
  <si>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</si>
  <si>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</si>
  <si>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</si>
  <si>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</si>
  <si>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</si>
  <si>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</si>
  <si>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</si>
  <si>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</si>
  <si>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</si>
  <si>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</si>
  <si>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</si>
  <si>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</si>
  <si>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</si>
  <si>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</si>
  <si>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</si>
  <si>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</si>
  <si>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</si>
  <si>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</si>
  <si>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</si>
  <si>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</si>
  <si>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</si>
  <si>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</si>
  <si>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</si>
  <si>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</si>
  <si>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</si>
  <si>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</si>
  <si>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</si>
  <si>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</si>
  <si>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</si>
  <si>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</si>
  <si>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</si>
  <si>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</si>
  <si>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</si>
  <si>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</si>
  <si>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</si>
  <si>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</si>
  <si>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</si>
  <si>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</si>
  <si>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</si>
  <si>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</si>
  <si>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</si>
  <si>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</si>
  <si>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</si>
  <si>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</si>
  <si>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</si>
  <si>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</si>
  <si>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</si>
  <si>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</si>
  <si>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</si>
  <si>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</si>
  <si>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</si>
  <si>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</si>
  <si>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</si>
  <si>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</si>
  <si>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</si>
  <si>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</si>
  <si>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</si>
  <si>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</si>
  <si>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</si>
  <si>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</si>
  <si>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</si>
  <si>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</si>
  <si>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</si>
  <si>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</si>
  <si>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</si>
  <si>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</si>
  <si>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</si>
  <si>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</si>
  <si>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</si>
  <si>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</si>
  <si>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</si>
  <si>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</si>
  <si>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</si>
  <si>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</si>
  <si>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</si>
  <si>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</si>
  <si>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</si>
  <si>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</si>
  <si>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</si>
  <si>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</si>
  <si>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</si>
  <si>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</si>
  <si>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</si>
  <si>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</si>
  <si>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</si>
  <si>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</si>
  <si>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</si>
  <si>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</si>
  <si>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</si>
  <si>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</si>
  <si>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</si>
  <si>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</si>
  <si>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</si>
  <si>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</si>
  <si>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</si>
  <si>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</si>
  <si>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</si>
  <si>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</si>
  <si>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</si>
  <si>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</si>
  <si>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</si>
  <si>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</si>
  <si>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</si>
  <si>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</si>
  <si>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</si>
  <si>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</si>
  <si>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</si>
  <si>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</si>
  <si>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</si>
  <si>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</si>
  <si>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</si>
  <si>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</si>
  <si>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</si>
  <si>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</si>
  <si>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</si>
  <si>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</si>
  <si>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</si>
  <si>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</si>
  <si>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</si>
  <si>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</si>
  <si>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</si>
  <si>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</si>
  <si>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</si>
  <si>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</si>
  <si>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</si>
  <si>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</si>
  <si>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</si>
  <si>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</si>
  <si>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</si>
  <si>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</si>
  <si>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</si>
  <si>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</si>
  <si>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</si>
  <si>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</si>
  <si>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</si>
  <si>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</si>
  <si>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</si>
  <si>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</si>
  <si>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</si>
  <si>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</si>
  <si>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</si>
  <si>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</si>
  <si>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</si>
  <si>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</si>
  <si>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</si>
  <si>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</si>
  <si>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</si>
  <si>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</si>
  <si>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</si>
  <si>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</si>
  <si>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</si>
  <si>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</si>
  <si>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</si>
  <si>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</si>
  <si>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</si>
  <si>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</si>
  <si>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</si>
  <si>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</si>
  <si>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</si>
  <si>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</si>
  <si>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</si>
  <si>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</si>
  <si>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</si>
  <si>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</si>
  <si>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</si>
  <si>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</si>
  <si>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</si>
  <si>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</si>
  <si>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</si>
  <si>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</si>
  <si>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</si>
  <si>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</si>
  <si>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</si>
  <si>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</si>
  <si>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</si>
  <si>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</si>
  <si>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</si>
  <si>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</si>
  <si>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</si>
  <si>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</si>
  <si>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</si>
  <si>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</si>
  <si>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</si>
  <si>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</si>
  <si>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</si>
  <si>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</si>
  <si>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</si>
  <si>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</si>
  <si>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</si>
  <si>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</si>
  <si>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</si>
  <si>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</si>
  <si>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</si>
  <si>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</si>
  <si>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</si>
  <si>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</si>
  <si>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</si>
  <si>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</si>
  <si>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</si>
  <si>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</si>
  <si>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</si>
  <si>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</si>
  <si>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</si>
  <si>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</si>
  <si>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</si>
  <si>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</si>
  <si>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</si>
  <si>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</si>
  <si>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</si>
  <si>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</si>
  <si>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</si>
  <si>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</si>
  <si>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</si>
  <si>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</si>
  <si>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</si>
  <si>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</si>
  <si>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</si>
  <si>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</si>
  <si>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</si>
  <si>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</si>
  <si>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</si>
  <si>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</si>
  <si>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</si>
  <si>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</si>
  <si>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</si>
  <si>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</si>
  <si>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</si>
  <si>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</si>
  <si>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</si>
  <si>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</si>
  <si>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</si>
  <si>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</si>
  <si>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</si>
  <si>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</si>
  <si>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</si>
  <si>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</si>
  <si>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</si>
  <si>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</si>
  <si>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</si>
  <si>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</si>
  <si>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</si>
  <si>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</si>
  <si>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</si>
  <si>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</si>
  <si>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</si>
  <si>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</si>
  <si>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</si>
  <si>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</si>
  <si>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</si>
  <si>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</si>
  <si>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</si>
  <si>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</si>
  <si>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</si>
  <si>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</si>
  <si>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</si>
  <si>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</si>
  <si>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</si>
  <si>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</si>
  <si>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</si>
  <si>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</si>
  <si>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</si>
  <si>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</si>
  <si>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</si>
  <si>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</si>
  <si>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</si>
  <si>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</si>
  <si>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</si>
  <si>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</si>
  <si>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</si>
  <si>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</si>
  <si>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</si>
  <si>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</si>
  <si>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</si>
  <si>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</si>
  <si>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</si>
  <si>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</si>
  <si>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</si>
  <si>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</si>
  <si>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</si>
  <si>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</si>
  <si>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</si>
  <si>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</si>
  <si>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</si>
  <si>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</si>
  <si>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</si>
  <si>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</si>
  <si>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</si>
  <si>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</si>
  <si>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</si>
  <si>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</si>
  <si>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</si>
  <si>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</si>
  <si>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</si>
  <si>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</si>
  <si>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</si>
  <si>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</si>
  <si>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</si>
  <si>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</si>
  <si>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</si>
  <si>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</si>
  <si>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</si>
  <si>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</si>
  <si>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</si>
  <si>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</si>
  <si>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</si>
  <si>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</si>
  <si>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</si>
  <si>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</si>
  <si>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</si>
  <si>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</si>
  <si>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</si>
  <si>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</si>
  <si>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</si>
  <si>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</si>
  <si>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</si>
  <si>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</si>
  <si>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</si>
  <si>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</si>
  <si>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</si>
  <si>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</si>
  <si>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</si>
  <si>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</si>
  <si>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</si>
  <si>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</si>
  <si>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</si>
  <si>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</si>
  <si>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</si>
  <si>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</si>
  <si>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</si>
  <si>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</si>
  <si>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</si>
  <si>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</si>
  <si>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</si>
  <si>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</si>
  <si>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</si>
  <si>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</si>
  <si>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</si>
  <si>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</si>
  <si>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</si>
  <si>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</si>
  <si>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</si>
  <si>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</si>
  <si>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</si>
  <si>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</si>
  <si>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</si>
  <si>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</si>
  <si>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</si>
  <si>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</si>
  <si>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</si>
  <si>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</si>
  <si>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</si>
  <si>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</si>
  <si>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</si>
  <si>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</si>
  <si>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</si>
  <si>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</si>
  <si>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</si>
  <si>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</si>
  <si>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</si>
  <si>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</si>
  <si>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</si>
  <si>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</si>
  <si>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</si>
  <si>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</si>
  <si>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</si>
  <si>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</si>
  <si>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</si>
  <si>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</si>
  <si>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</si>
  <si>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</si>
  <si>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</si>
  <si>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</si>
  <si>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</si>
  <si>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</si>
  <si>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</si>
  <si>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</si>
  <si>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</si>
  <si>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</si>
  <si>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</si>
  <si>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</si>
  <si>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</si>
  <si>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</si>
  <si>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</si>
  <si>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</si>
  <si>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</si>
  <si>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</si>
  <si>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</si>
  <si>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</si>
  <si>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</si>
  <si>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</si>
  <si>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</si>
  <si>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</si>
  <si>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</si>
  <si>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</si>
  <si>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</si>
  <si>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</si>
  <si>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</si>
  <si>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</si>
  <si>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</si>
  <si>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</si>
  <si>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</si>
  <si>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</si>
  <si>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</si>
  <si>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</si>
  <si>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</si>
  <si>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</si>
  <si>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</si>
  <si>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</si>
  <si>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</si>
  <si>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</si>
  <si>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</si>
  <si>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</si>
  <si>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</si>
  <si>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</si>
  <si>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</si>
  <si>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</si>
  <si>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</si>
  <si>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</si>
  <si>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</si>
  <si>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</si>
  <si>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</si>
  <si>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</si>
  <si>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</si>
  <si>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</si>
  <si>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</si>
  <si>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</si>
  <si>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</si>
  <si>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</si>
  <si>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</si>
  <si>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</si>
  <si>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</si>
  <si>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</si>
  <si>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</si>
  <si>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</si>
  <si>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</si>
  <si>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</si>
  <si>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</si>
  <si>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</si>
  <si>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</si>
  <si>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</si>
  <si>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</si>
  <si>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</si>
  <si>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</si>
  <si>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</si>
  <si>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</si>
  <si>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</si>
  <si>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</si>
  <si>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</si>
  <si>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</si>
  <si>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</si>
  <si>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</si>
  <si>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</si>
  <si>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</si>
  <si>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</si>
  <si>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</si>
  <si>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</si>
  <si>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</si>
  <si>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</si>
  <si>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</si>
  <si>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</si>
  <si>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</si>
  <si>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</si>
  <si>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</si>
  <si>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</si>
  <si>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</si>
  <si>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</si>
  <si>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</si>
  <si>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</si>
  <si>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</si>
  <si>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</si>
  <si>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</si>
  <si>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</si>
  <si>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</si>
  <si>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</si>
  <si>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</si>
  <si>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</si>
  <si>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</si>
  <si>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</si>
  <si>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</si>
  <si>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</si>
  <si>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</si>
  <si>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</si>
  <si>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</si>
  <si>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</si>
  <si>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</si>
  <si>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</si>
  <si>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</si>
  <si>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</si>
  <si>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</si>
  <si>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</si>
  <si>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</si>
  <si>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</si>
  <si>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</si>
  <si>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</si>
  <si>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</si>
  <si>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</si>
  <si>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</si>
  <si>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</si>
  <si>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</si>
  <si>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</si>
  <si>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</si>
  <si>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</si>
  <si>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</si>
  <si>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</si>
  <si>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</si>
  <si>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</si>
  <si>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</si>
  <si>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</si>
  <si>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</si>
  <si>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</si>
  <si>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</si>
  <si>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</si>
  <si>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</si>
  <si>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</si>
  <si>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</si>
  <si>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</si>
  <si>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</si>
  <si>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</si>
  <si>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</si>
  <si>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</si>
  <si>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</si>
  <si>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</si>
  <si>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</si>
  <si>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</si>
  <si>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</si>
  <si>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</si>
  <si>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</si>
  <si>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</si>
  <si>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</si>
  <si>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</si>
  <si>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</si>
  <si>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</si>
  <si>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</si>
  <si>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</si>
  <si>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</si>
  <si>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</si>
  <si>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</si>
  <si>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</si>
  <si>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</si>
  <si>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</si>
  <si>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</si>
  <si>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</si>
  <si>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</si>
  <si>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</si>
  <si>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</si>
  <si>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</si>
  <si>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</si>
  <si>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</si>
  <si>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</si>
  <si>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</si>
  <si>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</si>
  <si>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</si>
  <si>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</si>
  <si>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</si>
  <si>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</si>
  <si>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</si>
  <si>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</si>
  <si>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</si>
  <si>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</si>
  <si>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</si>
  <si>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</si>
  <si>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</si>
  <si>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</si>
  <si>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</si>
  <si>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</si>
  <si>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</si>
  <si>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</si>
  <si>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</si>
  <si>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</si>
  <si>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</si>
  <si>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</si>
  <si>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</si>
  <si>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</si>
  <si>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</si>
  <si>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</si>
  <si>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</si>
  <si>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</si>
  <si>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</si>
  <si>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</si>
  <si>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</si>
  <si>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</si>
  <si>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</si>
  <si>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</si>
  <si>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</si>
  <si>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</si>
  <si>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</si>
  <si>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</si>
  <si>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</si>
  <si>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</si>
  <si>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</si>
  <si>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</si>
  <si>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</si>
  <si>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</si>
  <si>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</si>
  <si>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</si>
  <si>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</si>
  <si>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</si>
  <si>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</si>
  <si>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</si>
  <si>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</si>
  <si>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</si>
  <si>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</si>
  <si>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</si>
  <si>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</si>
  <si>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</si>
  <si>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</si>
  <si>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</si>
  <si>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</si>
  <si>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</si>
  <si>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</si>
  <si>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</si>
  <si>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</si>
  <si>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</si>
  <si>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</si>
  <si>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</si>
  <si>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</si>
  <si>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</si>
  <si>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</si>
  <si>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</si>
  <si>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</si>
  <si>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</si>
  <si>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</si>
  <si>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</si>
  <si>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</si>
  <si>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</si>
  <si>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</si>
  <si>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</si>
  <si>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</si>
  <si>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</si>
  <si>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</si>
  <si>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</si>
  <si>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</si>
  <si>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</si>
  <si>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</si>
  <si>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</si>
  <si>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</si>
  <si>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</si>
  <si>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</si>
  <si>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</si>
  <si>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</si>
  <si>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</si>
  <si>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</si>
  <si>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</si>
  <si>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</si>
  <si>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</si>
  <si>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</si>
  <si>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</si>
  <si>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</si>
  <si>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</si>
  <si>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</si>
  <si>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</si>
  <si>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</si>
  <si>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</si>
  <si>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</si>
  <si>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</si>
  <si>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</si>
  <si>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</si>
  <si>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</si>
  <si>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</si>
  <si>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</si>
  <si>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</si>
  <si>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</si>
  <si>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</si>
  <si>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</si>
  <si>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</si>
  <si>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</si>
  <si>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</si>
  <si>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</si>
  <si>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</si>
  <si>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</si>
  <si>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</si>
  <si>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</si>
  <si>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</si>
  <si>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</si>
  <si>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</si>
  <si>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</si>
  <si>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</si>
  <si>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</si>
  <si>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</si>
  <si>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</si>
  <si>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</si>
  <si>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</si>
  <si>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</si>
  <si>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</si>
  <si>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</si>
  <si>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</si>
  <si>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</si>
  <si>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</si>
  <si>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</si>
  <si>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</si>
  <si>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</si>
  <si>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</si>
  <si>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</si>
  <si>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</si>
  <si>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</si>
  <si>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</si>
  <si>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</si>
  <si>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</si>
  <si>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</si>
  <si>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</si>
  <si>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</si>
  <si>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</si>
  <si>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</si>
  <si>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</si>
  <si>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</si>
  <si>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</si>
  <si>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</si>
  <si>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</si>
  <si>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</si>
  <si>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</si>
  <si>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</si>
  <si>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</si>
  <si>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</si>
  <si>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</si>
  <si>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</si>
  <si>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</si>
  <si>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</si>
  <si>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</si>
  <si>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</si>
  <si>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</si>
  <si>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</si>
  <si>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</si>
  <si>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</si>
  <si>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</si>
  <si>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</si>
  <si>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</si>
  <si>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</si>
  <si>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</si>
  <si>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</si>
  <si>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</si>
  <si>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</si>
  <si>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</si>
  <si>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</si>
  <si>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</si>
  <si>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</si>
  <si>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</si>
  <si>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</si>
  <si>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</si>
  <si>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</si>
  <si>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</si>
  <si>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</si>
  <si>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</si>
  <si>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</si>
  <si>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</si>
  <si>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</si>
  <si>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</si>
  <si>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</si>
  <si>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</si>
  <si>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</si>
  <si>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</si>
  <si>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</si>
  <si>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</si>
  <si>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</si>
  <si>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</si>
  <si>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</si>
  <si>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</si>
  <si>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</si>
  <si>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</si>
  <si>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</si>
  <si>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</si>
  <si>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</si>
  <si>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</si>
  <si>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</si>
  <si>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</si>
  <si>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</si>
  <si>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</si>
  <si>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</si>
  <si>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</si>
  <si>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</si>
  <si>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</si>
  <si>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</si>
  <si>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</si>
  <si>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</si>
  <si>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</si>
  <si>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</si>
  <si>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</si>
  <si>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</si>
  <si>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</si>
  <si>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</si>
  <si>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</si>
  <si>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</si>
  <si>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</si>
  <si>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</si>
  <si>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</si>
  <si>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</si>
  <si>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</si>
  <si>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</si>
  <si>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</si>
  <si>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</si>
  <si>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</si>
  <si>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</si>
  <si>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</si>
  <si>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</si>
  <si>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</si>
  <si>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</si>
  <si>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</si>
  <si>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</si>
  <si>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</si>
  <si>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</si>
  <si>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</si>
  <si>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</si>
  <si>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</si>
  <si>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</si>
  <si>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</si>
  <si>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</si>
  <si>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</si>
  <si>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</si>
  <si>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</si>
  <si>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</si>
  <si>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</si>
  <si>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</si>
  <si>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</si>
  <si>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</si>
  <si>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</si>
  <si>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</si>
  <si>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</si>
  <si>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</si>
  <si>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</si>
  <si>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</si>
  <si>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</si>
  <si>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</si>
  <si>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</si>
  <si>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</si>
  <si>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</si>
  <si>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</si>
  <si>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</si>
  <si>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</si>
  <si>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</si>
  <si>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</si>
  <si>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</si>
  <si>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</si>
  <si>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</si>
  <si>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</si>
  <si>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</si>
  <si>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</si>
  <si>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</si>
  <si>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</si>
  <si>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</si>
  <si>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</si>
  <si>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</si>
  <si>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</si>
  <si>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</si>
  <si>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</si>
  <si>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</si>
  <si>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</si>
  <si>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</si>
  <si>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</si>
  <si>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</si>
  <si>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</si>
  <si>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</si>
  <si>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</si>
  <si>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</si>
  <si>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</si>
  <si>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</si>
  <si>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</si>
  <si>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</si>
  <si>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</si>
  <si>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</si>
  <si>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</si>
  <si>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</si>
  <si>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</si>
  <si>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</si>
  <si>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</si>
  <si>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</si>
  <si>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</si>
  <si>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</si>
  <si>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</si>
  <si>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</si>
  <si>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</si>
  <si>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</si>
  <si>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</si>
  <si>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</si>
  <si>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</si>
  <si>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</si>
  <si>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</si>
  <si>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</si>
  <si>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</si>
  <si>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</si>
  <si>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</si>
  <si>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</si>
  <si>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</si>
  <si>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</si>
  <si>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</si>
  <si>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</si>
  <si>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</si>
  <si>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</si>
  <si>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</si>
  <si>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</si>
  <si>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</si>
  <si>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</si>
  <si>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</si>
  <si>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</si>
  <si>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</si>
  <si>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</si>
  <si>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</si>
  <si>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</si>
  <si>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</si>
  <si>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</si>
  <si>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</si>
  <si>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</si>
  <si>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</si>
  <si>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</si>
  <si>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</si>
  <si>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</si>
  <si>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</si>
  <si>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</si>
  <si>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</si>
  <si>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</si>
  <si>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</si>
  <si>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</si>
  <si>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</si>
  <si>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</si>
  <si>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</si>
  <si>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</si>
  <si>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</si>
  <si>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</si>
  <si>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</si>
  <si>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</si>
  <si>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</si>
  <si>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</si>
  <si>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</si>
  <si>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</si>
  <si>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</si>
  <si>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</si>
  <si>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</si>
  <si>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</si>
  <si>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</si>
  <si>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</si>
  <si>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</si>
  <si>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</si>
  <si>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</si>
  <si>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</si>
  <si>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</si>
  <si>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</si>
  <si>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</si>
  <si>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</si>
  <si>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</si>
  <si>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</si>
  <si>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</si>
  <si>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</si>
  <si>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</si>
  <si>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</si>
  <si>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</si>
  <si>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</si>
  <si>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</si>
  <si>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</si>
  <si>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</si>
  <si>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</si>
  <si>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</si>
  <si>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</si>
  <si>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</si>
  <si>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</si>
  <si>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</si>
  <si>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</si>
  <si>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</si>
  <si>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</si>
  <si>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</si>
  <si>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</si>
  <si>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</si>
  <si>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</si>
  <si>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</si>
  <si>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</si>
  <si>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</si>
  <si>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</si>
  <si>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</si>
  <si>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</si>
  <si>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</si>
  <si>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</si>
  <si>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</si>
  <si>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</si>
  <si>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</si>
  <si>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</si>
  <si>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</si>
  <si>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</si>
  <si>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</si>
  <si>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</si>
  <si>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</si>
  <si>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</si>
  <si>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</si>
  <si>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</si>
  <si>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</si>
  <si>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</si>
  <si>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</si>
  <si>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</si>
  <si>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</si>
  <si>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</si>
  <si>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</si>
  <si>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</si>
  <si>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</si>
  <si>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</si>
  <si>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</si>
  <si>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</si>
  <si>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</si>
  <si>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</si>
  <si>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</si>
  <si>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</si>
  <si>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</si>
  <si>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</si>
  <si>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</si>
  <si>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</si>
  <si>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</si>
  <si>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</si>
  <si>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</si>
  <si>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</si>
  <si>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</si>
  <si>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</si>
  <si>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</si>
  <si>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</si>
  <si>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</si>
  <si>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</si>
  <si>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</si>
  <si>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</si>
  <si>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</si>
  <si>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</si>
  <si>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</si>
  <si>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</si>
  <si>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</si>
  <si>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</si>
  <si>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</si>
  <si>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</si>
  <si>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</si>
  <si>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</si>
  <si>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</si>
  <si>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</si>
  <si>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</si>
  <si>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</si>
  <si>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</si>
  <si>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</si>
  <si>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</si>
  <si>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</si>
  <si>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</si>
  <si>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</si>
  <si>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</si>
  <si>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</si>
  <si>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</si>
  <si>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</si>
  <si>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</si>
  <si>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</si>
  <si>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</si>
  <si>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</si>
  <si>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</si>
  <si>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</si>
  <si>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</si>
  <si>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</si>
  <si>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</si>
  <si>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</si>
  <si>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</si>
  <si>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</si>
  <si>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</si>
  <si>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</si>
  <si>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</si>
  <si>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</si>
  <si>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</si>
  <si>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</si>
  <si>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</si>
  <si>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</si>
  <si>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</si>
  <si>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</si>
  <si>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</si>
  <si>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</si>
  <si>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</si>
  <si>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</si>
  <si>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</si>
  <si>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</si>
  <si>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</si>
  <si>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</si>
  <si>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</si>
  <si>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</si>
  <si>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</si>
  <si>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</si>
  <si>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</si>
  <si>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</si>
  <si>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</si>
  <si>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</si>
  <si>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</si>
  <si>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</si>
  <si>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</si>
  <si>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</si>
  <si>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</si>
  <si>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</si>
  <si>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</si>
  <si>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</si>
  <si>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</si>
  <si>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</si>
  <si>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</si>
  <si>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</si>
  <si>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</si>
  <si>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</si>
  <si>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</si>
  <si>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</si>
  <si>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</si>
  <si>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</si>
  <si>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</si>
  <si>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</si>
  <si>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</si>
  <si>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</si>
  <si>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</si>
  <si>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</si>
  <si>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</si>
  <si>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</si>
  <si>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</si>
  <si>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</si>
  <si>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</si>
  <si>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</si>
  <si>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</si>
  <si>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</si>
  <si>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</si>
  <si>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</si>
  <si>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</si>
  <si>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</si>
  <si>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</si>
  <si>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</si>
  <si>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</si>
  <si>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</si>
  <si>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</si>
  <si>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</si>
  <si>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</si>
  <si>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</si>
  <si>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</si>
  <si>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</si>
  <si>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</si>
  <si>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</si>
  <si>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</si>
  <si>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</si>
  <si>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</si>
  <si>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</si>
  <si>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</si>
  <si>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</si>
  <si>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</si>
  <si>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</si>
  <si>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</si>
  <si>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</si>
  <si>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</si>
  <si>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</si>
  <si>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</si>
  <si>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</si>
  <si>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</si>
  <si>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</si>
  <si>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</si>
  <si>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</si>
  <si>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</si>
  <si>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</si>
  <si>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</si>
  <si>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</si>
  <si>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</si>
  <si>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</si>
  <si>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</si>
  <si>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</si>
  <si>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</si>
  <si>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</si>
  <si>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</si>
  <si>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</si>
  <si>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</si>
  <si>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</si>
  <si>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</si>
  <si>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</si>
  <si>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</si>
  <si>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</si>
  <si>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</si>
  <si>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</si>
  <si>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</si>
  <si>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</si>
  <si>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</si>
  <si>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</si>
  <si>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</si>
  <si>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</si>
  <si>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</si>
  <si>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</si>
  <si>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</si>
  <si>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</si>
  <si>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</si>
  <si>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</si>
  <si>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</si>
  <si>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</si>
  <si>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</si>
  <si>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</si>
  <si>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</si>
  <si>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</si>
  <si>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</si>
  <si>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</si>
  <si>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</si>
  <si>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</si>
  <si>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</si>
  <si>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</si>
  <si>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</si>
  <si>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</si>
  <si>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</si>
  <si>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</si>
  <si>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</si>
  <si>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</si>
  <si>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</si>
  <si>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</si>
  <si>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</si>
  <si>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</si>
  <si>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</si>
  <si>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</si>
  <si>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</si>
  <si>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</si>
  <si>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</si>
  <si>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</si>
  <si>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</si>
  <si>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</si>
  <si>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</si>
  <si>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</si>
  <si>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</si>
  <si>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</si>
  <si>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</si>
  <si>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</si>
  <si>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</si>
  <si>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</si>
  <si>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</si>
  <si>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</si>
  <si>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</si>
  <si>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</si>
  <si>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</si>
  <si>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</si>
  <si>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</si>
  <si>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</si>
  <si>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</si>
  <si>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</si>
  <si>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</si>
  <si>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</si>
  <si>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</si>
  <si>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</si>
  <si>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</si>
  <si>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</si>
  <si>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</si>
  <si>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</si>
  <si>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</si>
  <si>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</si>
  <si>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</si>
  <si>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</si>
  <si>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</si>
  <si>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</si>
  <si>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</si>
  <si>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</si>
  <si>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</si>
  <si>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</si>
  <si>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</si>
  <si>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</si>
  <si>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</si>
  <si>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</si>
  <si>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</si>
  <si>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</si>
  <si>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</si>
  <si>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</si>
  <si>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</si>
  <si>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</si>
  <si>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</si>
  <si>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</si>
  <si>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</si>
  <si>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</si>
  <si>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</si>
  <si>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</si>
  <si>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</si>
  <si>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</si>
  <si>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</si>
  <si>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</si>
  <si>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</si>
  <si>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</si>
  <si>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</si>
  <si>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</si>
  <si>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</si>
  <si>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</si>
  <si>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</si>
  <si>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</si>
  <si>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</si>
  <si>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</si>
  <si>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</si>
  <si>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</si>
  <si>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</si>
  <si>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</si>
  <si>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</si>
  <si>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</si>
  <si>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</si>
  <si>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</si>
  <si>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</si>
  <si>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</si>
  <si>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</si>
  <si>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</si>
  <si>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</si>
  <si>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</si>
  <si>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</si>
  <si>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</si>
  <si>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</si>
  <si>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</si>
  <si>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</si>
  <si>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</si>
  <si>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</si>
  <si>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</si>
  <si>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</si>
  <si>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</si>
  <si>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</si>
  <si>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</si>
  <si>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</si>
  <si>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</si>
  <si>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</si>
  <si>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</si>
  <si>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</si>
  <si>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</si>
  <si>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</si>
  <si>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</si>
  <si>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</si>
  <si>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</si>
  <si>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</si>
  <si>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</si>
  <si>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</si>
  <si>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</si>
  <si>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</si>
  <si>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</si>
  <si>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</si>
  <si>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</si>
  <si>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</si>
  <si>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</si>
  <si>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</si>
  <si>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</si>
  <si>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</si>
  <si>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</si>
  <si>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</si>
  <si>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</si>
  <si>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</si>
  <si>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</si>
  <si>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</si>
  <si>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</si>
  <si>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</si>
  <si>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</si>
  <si>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</si>
  <si>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</si>
  <si>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</si>
  <si>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</si>
  <si>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</si>
  <si>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</si>
  <si>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</si>
  <si>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</si>
  <si>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</si>
  <si>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</si>
  <si>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</si>
  <si>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</si>
  <si>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</si>
  <si>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</si>
  <si>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</si>
  <si>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</si>
  <si>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</si>
  <si>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</si>
  <si>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</si>
  <si>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</si>
  <si>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</si>
  <si>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</si>
  <si>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</si>
  <si>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</si>
  <si>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</si>
  <si>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</si>
  <si>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</si>
  <si>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</si>
  <si>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</si>
  <si>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</si>
  <si>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</si>
  <si>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</si>
  <si>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</si>
  <si>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</si>
  <si>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</si>
  <si>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</si>
  <si>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</si>
  <si>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</si>
  <si>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</si>
  <si>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</si>
  <si>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</si>
  <si>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</si>
  <si>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</si>
  <si>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</si>
  <si>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</si>
  <si>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</si>
  <si>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</si>
  <si>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</si>
  <si>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</si>
  <si>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</si>
  <si>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</si>
  <si>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</si>
  <si>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</si>
  <si>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</si>
  <si>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</si>
  <si>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</si>
  <si>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</si>
  <si>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</si>
  <si>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</si>
  <si>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</si>
  <si>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</si>
  <si>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</si>
  <si>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</si>
  <si>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</si>
  <si>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</si>
  <si>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</si>
  <si>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</si>
  <si>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</si>
  <si>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</si>
  <si>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</si>
  <si>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</si>
  <si>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</si>
  <si>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</si>
  <si>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</si>
  <si>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</si>
  <si>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</si>
  <si>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</si>
  <si>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</si>
  <si>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</si>
  <si>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</si>
  <si>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</si>
  <si>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</si>
  <si>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</si>
  <si>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</si>
  <si>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</si>
  <si>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</si>
  <si>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</si>
  <si>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</si>
  <si>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</si>
  <si>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</si>
  <si>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</si>
  <si>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</si>
  <si>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</si>
  <si>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</si>
  <si>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</si>
  <si>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</si>
  <si>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</si>
  <si>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</si>
  <si>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</si>
  <si>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</si>
  <si>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</si>
  <si>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</si>
  <si>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</si>
  <si>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</si>
  <si>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</si>
  <si>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</si>
  <si>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</si>
  <si>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</si>
  <si>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</si>
  <si>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</si>
  <si>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</si>
  <si>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</si>
  <si>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</si>
  <si>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</si>
  <si>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</si>
  <si>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</si>
  <si>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</si>
  <si>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</si>
  <si>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</si>
  <si>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</si>
  <si>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</si>
  <si>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</si>
  <si>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</si>
  <si>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</si>
  <si>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</si>
  <si>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</si>
  <si>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</si>
  <si>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</si>
  <si>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</si>
  <si>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</si>
  <si>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</si>
  <si>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</si>
  <si>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</si>
  <si>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</si>
  <si>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</si>
  <si>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</si>
  <si>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</si>
  <si>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</si>
  <si>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</si>
  <si>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</si>
  <si>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</si>
  <si>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</si>
  <si>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</si>
  <si>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</si>
  <si>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</si>
  <si>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</si>
  <si>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</si>
  <si>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</si>
  <si>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</si>
  <si>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</si>
  <si>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</si>
  <si>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</si>
  <si>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</si>
  <si>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</si>
  <si>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</si>
  <si>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</si>
  <si>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</si>
  <si>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</si>
  <si>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</si>
  <si>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</si>
  <si>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</si>
  <si>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</si>
  <si>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</si>
  <si>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</si>
  <si>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</si>
  <si>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</si>
  <si>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</si>
  <si>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</si>
  <si>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</si>
  <si>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</si>
  <si>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</si>
  <si>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</si>
  <si>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</si>
  <si>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</si>
  <si>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</si>
  <si>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</si>
  <si>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</si>
  <si>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</si>
  <si>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</si>
  <si>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</si>
  <si>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</si>
  <si>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</si>
  <si>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</si>
  <si>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</si>
  <si>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</si>
  <si>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</si>
  <si>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</si>
  <si>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</si>
  <si>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</si>
  <si>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</si>
  <si>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</si>
  <si>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</si>
  <si>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</si>
  <si>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</si>
  <si>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</si>
  <si>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</si>
  <si>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</si>
  <si>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</si>
  <si>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</si>
  <si>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</si>
  <si>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</si>
  <si>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</si>
  <si>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</si>
  <si>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</si>
  <si>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</si>
  <si>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</si>
  <si>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</si>
  <si>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</si>
  <si>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</si>
  <si>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</si>
  <si>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</si>
  <si>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</si>
  <si>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</si>
  <si>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</si>
  <si>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</si>
  <si>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</si>
  <si>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</si>
  <si>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</si>
  <si>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</si>
  <si>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</si>
  <si>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</si>
  <si>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</si>
  <si>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</si>
  <si>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</si>
  <si>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</si>
  <si>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</si>
  <si>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</si>
  <si>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</si>
  <si>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</si>
  <si>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</si>
  <si>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</si>
  <si>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</si>
  <si>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</si>
  <si>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</si>
  <si>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</si>
  <si>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</si>
  <si>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</si>
  <si>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</si>
  <si>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</si>
  <si>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</si>
  <si>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</si>
  <si>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</si>
  <si>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</si>
  <si>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</si>
  <si>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</si>
  <si>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</si>
  <si>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</si>
  <si>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</si>
  <si>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</si>
  <si>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</si>
  <si>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</si>
  <si>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</si>
  <si>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</si>
  <si>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</si>
  <si>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</si>
  <si>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</si>
  <si>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</si>
  <si>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</si>
  <si>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</si>
  <si>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</si>
  <si>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</si>
  <si>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</si>
  <si>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</si>
  <si>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</si>
  <si>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</si>
  <si>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</si>
  <si>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</si>
  <si>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</si>
  <si>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</si>
  <si>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</si>
  <si>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</si>
  <si>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</si>
  <si>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</si>
  <si>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</si>
  <si>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</si>
  <si>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</si>
  <si>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</si>
  <si>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</si>
  <si>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</si>
  <si>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</si>
  <si>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</si>
  <si>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</si>
  <si>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</si>
  <si>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</si>
  <si>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</si>
  <si>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</si>
  <si>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</si>
  <si>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</si>
  <si>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</si>
  <si>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</si>
  <si>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</si>
  <si>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</si>
  <si>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</si>
  <si>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</si>
  <si>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</si>
  <si>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</si>
  <si>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</si>
  <si>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</si>
  <si>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</si>
  <si>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</si>
  <si>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</si>
  <si>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</si>
  <si>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</si>
  <si>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</si>
  <si>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</si>
  <si>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</si>
  <si>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</si>
  <si>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</si>
  <si>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</si>
  <si>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</si>
  <si>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</si>
  <si>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</si>
  <si>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</si>
  <si>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</si>
  <si>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</si>
  <si>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</si>
  <si>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</si>
  <si>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</si>
  <si>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</si>
  <si>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</si>
  <si>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</si>
  <si>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</si>
  <si>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</si>
  <si>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</si>
  <si>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</si>
  <si>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</si>
  <si>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</si>
  <si>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</si>
  <si>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</si>
  <si>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</si>
  <si>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</si>
  <si>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</si>
  <si>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</si>
  <si>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</si>
  <si>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</si>
  <si>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</si>
  <si>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</si>
  <si>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</si>
  <si>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</si>
  <si>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</si>
  <si>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</si>
  <si>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</si>
  <si>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</si>
  <si>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</si>
  <si>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</si>
  <si>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</si>
  <si>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</si>
  <si>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</si>
  <si>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</si>
  <si>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</si>
  <si>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</si>
  <si>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</si>
  <si>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</si>
  <si>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</si>
  <si>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</si>
  <si>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</si>
  <si>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</si>
  <si>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</si>
  <si>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</si>
  <si>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</si>
  <si>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</si>
  <si>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</si>
  <si>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</si>
  <si>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</si>
  <si>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</si>
  <si>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</si>
  <si>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</si>
  <si>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</si>
  <si>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</si>
  <si>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</si>
  <si>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</si>
  <si>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</si>
  <si>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</si>
  <si>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</si>
  <si>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</si>
  <si>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</si>
  <si>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</si>
  <si>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</si>
  <si>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</si>
  <si>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</si>
  <si>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</si>
  <si>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</si>
  <si>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</si>
  <si>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</si>
  <si>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</si>
  <si>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</si>
  <si>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</si>
  <si>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</si>
  <si>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</si>
  <si>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</si>
  <si>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</si>
  <si>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</si>
  <si>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</si>
  <si>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</si>
  <si>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</si>
  <si>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</si>
  <si>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</si>
  <si>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</si>
  <si>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</si>
  <si>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</si>
  <si>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</si>
  <si>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</si>
  <si>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</si>
  <si>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</si>
  <si>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</si>
  <si>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</si>
  <si>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</si>
  <si>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</si>
  <si>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</si>
  <si>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</si>
  <si>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</si>
  <si>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</si>
  <si>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</si>
  <si>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</si>
  <si>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</si>
  <si>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</si>
  <si>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</si>
  <si>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</si>
  <si>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</si>
  <si>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</si>
  <si>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</si>
  <si>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</si>
  <si>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</si>
  <si>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</si>
  <si>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</si>
  <si>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</si>
  <si>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</si>
  <si>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</si>
  <si>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</si>
  <si>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</si>
  <si>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</si>
  <si>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</si>
  <si>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</si>
  <si>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</si>
  <si>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</si>
  <si>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</si>
  <si>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</si>
  <si>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</si>
  <si>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</si>
  <si>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</si>
  <si>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</si>
  <si>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</si>
  <si>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</si>
  <si>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</si>
  <si>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</si>
  <si>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</si>
  <si>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</si>
  <si>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</si>
  <si>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</si>
  <si>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</si>
  <si>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</si>
  <si>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</si>
  <si>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</si>
  <si>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</si>
  <si>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</si>
  <si>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</si>
  <si>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</si>
  <si>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</si>
  <si>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</si>
  <si>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</si>
  <si>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</si>
  <si>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</si>
  <si>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</si>
  <si>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</si>
  <si>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</si>
  <si>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</si>
  <si>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</si>
  <si>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</si>
  <si>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</si>
  <si>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</si>
  <si>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</si>
  <si>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</si>
  <si>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</si>
  <si>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</si>
  <si>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</si>
  <si>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</si>
  <si>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</si>
  <si>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</si>
  <si>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</si>
  <si>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</si>
  <si>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</si>
  <si>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</si>
  <si>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</si>
  <si>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</si>
  <si>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</si>
  <si>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</si>
  <si>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</si>
  <si>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</si>
  <si>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</si>
  <si>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</si>
  <si>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</si>
  <si>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</si>
  <si>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</si>
  <si>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</si>
  <si>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</si>
  <si>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</si>
  <si>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</si>
  <si>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</si>
  <si>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</si>
  <si>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</si>
  <si>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</si>
  <si>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</si>
  <si>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</si>
  <si>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</si>
  <si>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</si>
  <si>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</si>
  <si>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</si>
  <si>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</si>
  <si>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</si>
  <si>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</si>
  <si>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</si>
  <si>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</si>
  <si>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</si>
  <si>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</si>
  <si>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</si>
  <si>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</si>
  <si>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</si>
  <si>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</si>
  <si>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</si>
  <si>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</si>
  <si>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</si>
  <si>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</si>
  <si>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</si>
  <si>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</si>
  <si>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</si>
  <si>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</si>
  <si>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</si>
  <si>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</si>
  <si>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</si>
  <si>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</si>
  <si>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</si>
  <si>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</si>
  <si>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</si>
  <si>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</si>
  <si>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</si>
  <si>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</si>
  <si>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</si>
  <si>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</si>
  <si>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</si>
  <si>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</si>
  <si>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</si>
  <si>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</si>
  <si>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</si>
  <si>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</si>
  <si>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</si>
  <si>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</si>
  <si>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</si>
  <si>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</si>
  <si>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</si>
  <si>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</si>
  <si>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</si>
  <si>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</si>
  <si>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</si>
  <si>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</si>
  <si>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</si>
  <si>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</si>
  <si>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</si>
  <si>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</si>
  <si>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</si>
  <si>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</si>
  <si>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</si>
  <si>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</si>
  <si>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</si>
  <si>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</si>
  <si>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</si>
  <si>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</si>
  <si>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</si>
  <si>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</si>
  <si>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</si>
  <si>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</si>
  <si>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</si>
  <si>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</si>
  <si>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</si>
  <si>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</si>
  <si>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</si>
  <si>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</si>
  <si>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</si>
  <si>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</si>
  <si>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</si>
  <si>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</si>
  <si>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</si>
  <si>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</si>
  <si>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</si>
  <si>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</si>
  <si>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</si>
  <si>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</si>
  <si>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</si>
  <si>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</si>
  <si>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</si>
  <si>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</si>
  <si>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</si>
  <si>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</si>
  <si>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</si>
  <si>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</si>
  <si>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</si>
  <si>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</si>
  <si>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</si>
  <si>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</si>
  <si>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</si>
  <si>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</si>
  <si>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</si>
  <si>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</si>
  <si>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</si>
  <si>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</si>
  <si>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</si>
  <si>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</si>
  <si>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</si>
  <si>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</si>
  <si>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</si>
  <si>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</si>
  <si>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</si>
  <si>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</si>
  <si>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</si>
  <si>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</si>
  <si>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</si>
  <si>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</si>
  <si>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</si>
  <si>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</si>
  <si>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</si>
  <si>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</si>
  <si>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</si>
  <si>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</si>
  <si>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</si>
  <si>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</si>
  <si>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</si>
  <si>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</si>
  <si>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</si>
  <si>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</si>
  <si>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</si>
  <si>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</si>
  <si>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</si>
  <si>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</si>
  <si>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</si>
  <si>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</si>
  <si>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</si>
  <si>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</si>
  <si>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</si>
  <si>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</si>
  <si>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</si>
  <si>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</si>
  <si>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</si>
  <si>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</si>
  <si>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</si>
  <si>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</si>
  <si>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</si>
  <si>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</si>
  <si>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</si>
  <si>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</si>
  <si>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</si>
  <si>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</si>
  <si>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</si>
  <si>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</si>
  <si>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</si>
  <si>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</si>
  <si>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</si>
  <si>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</si>
  <si>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</si>
  <si>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</si>
  <si>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</si>
  <si>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</si>
  <si>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</si>
  <si>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</si>
  <si>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</si>
  <si>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</si>
  <si>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</si>
  <si>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</si>
  <si>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</si>
  <si>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</si>
  <si>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</si>
  <si>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</si>
  <si>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</si>
  <si>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</si>
  <si>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</si>
  <si>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</si>
  <si>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</si>
  <si>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</si>
  <si>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</si>
  <si>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</si>
  <si>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</si>
  <si>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</si>
  <si>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</si>
  <si>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</si>
  <si>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</si>
  <si>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</si>
  <si>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</si>
  <si>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</si>
  <si>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</si>
  <si>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</si>
  <si>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</si>
  <si>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</si>
  <si>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</si>
  <si>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</si>
  <si>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</si>
  <si>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</si>
  <si>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</si>
  <si>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</si>
  <si>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</si>
  <si>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</si>
  <si>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</si>
  <si>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</si>
  <si>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</si>
  <si>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</si>
  <si>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</si>
  <si>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</si>
  <si>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</si>
  <si>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</si>
  <si>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</si>
  <si>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</si>
  <si>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</si>
  <si>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</si>
  <si>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</si>
  <si>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</si>
  <si>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</si>
  <si>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</si>
  <si>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</si>
  <si>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</si>
  <si>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</si>
  <si>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</si>
  <si>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</si>
  <si>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</si>
  <si>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</si>
  <si>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</si>
  <si>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</si>
  <si>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</si>
  <si>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</si>
  <si>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</si>
  <si>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</si>
  <si>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</si>
  <si>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</si>
  <si>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</si>
  <si>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</si>
  <si>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</si>
  <si>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</si>
  <si>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</si>
  <si>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</si>
  <si>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</si>
  <si>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</si>
  <si>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</si>
  <si>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</si>
  <si>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</si>
  <si>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</si>
  <si>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</si>
  <si>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</si>
  <si>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</si>
  <si>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</si>
  <si>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</si>
  <si>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</si>
  <si>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</si>
  <si>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</si>
  <si>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</si>
  <si>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</si>
  <si>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</si>
  <si>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</si>
  <si>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</si>
  <si>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</si>
  <si>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</si>
  <si>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</si>
  <si>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</si>
  <si>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</si>
  <si>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</si>
  <si>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</si>
  <si>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</si>
  <si>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</si>
  <si>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</si>
  <si>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</si>
  <si>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</si>
  <si>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</si>
  <si>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</si>
  <si>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</si>
  <si>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</si>
  <si>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</si>
  <si>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</si>
  <si>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</si>
  <si>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</si>
  <si>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</si>
  <si>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</si>
  <si>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</si>
  <si>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</si>
  <si>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</si>
  <si>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</si>
  <si>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</si>
  <si>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</si>
  <si>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</si>
  <si>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</si>
  <si>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</si>
  <si>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</si>
  <si>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</si>
  <si>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</si>
  <si>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</si>
  <si>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</si>
  <si>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</si>
  <si>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</si>
  <si>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</si>
  <si>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</si>
  <si>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</si>
  <si>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</si>
  <si>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</si>
  <si>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</si>
  <si>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</si>
  <si>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</si>
  <si>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</si>
  <si>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</si>
  <si>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</si>
  <si>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</si>
  <si>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</si>
  <si>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</si>
  <si>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</si>
  <si>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</si>
  <si>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</si>
  <si>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</si>
  <si>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</si>
  <si>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</si>
  <si>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</si>
  <si>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</si>
  <si>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</si>
  <si>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</si>
  <si>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</si>
  <si>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</si>
  <si>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</si>
  <si>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</si>
  <si>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</si>
  <si>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</si>
  <si>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</si>
  <si>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</si>
  <si>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</si>
  <si>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</si>
  <si>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</si>
  <si>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</si>
  <si>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</si>
  <si>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</si>
  <si>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</si>
  <si>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</si>
  <si>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</si>
  <si>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</si>
  <si>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</si>
  <si>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</si>
  <si>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</si>
  <si>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</si>
  <si>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</si>
  <si>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</si>
  <si>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</si>
  <si>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</si>
  <si>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</si>
  <si>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</si>
  <si>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</si>
  <si>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</si>
  <si>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</si>
  <si>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</si>
  <si>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</si>
  <si>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</si>
  <si>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</si>
  <si>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</si>
  <si>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</si>
  <si>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</si>
  <si>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</si>
  <si>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</si>
  <si>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</si>
  <si>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</si>
  <si>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</si>
  <si>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</si>
  <si>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</si>
  <si>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</si>
  <si>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</si>
  <si>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</si>
  <si>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</si>
  <si>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</si>
  <si>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</si>
  <si>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</si>
  <si>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</si>
  <si>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</si>
  <si>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</si>
  <si>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</si>
  <si>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</si>
  <si>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</si>
  <si>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</si>
  <si>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</si>
  <si>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</si>
  <si>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</si>
  <si>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</si>
  <si>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</si>
  <si>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</si>
  <si>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</si>
  <si>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</si>
  <si>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</si>
  <si>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</si>
  <si>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</si>
  <si>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</si>
  <si>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</si>
  <si>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</si>
  <si>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</si>
  <si>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</si>
  <si>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</si>
  <si>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</si>
  <si>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</si>
  <si>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</si>
  <si>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</si>
  <si>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</si>
  <si>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</si>
  <si>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</si>
  <si>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</si>
  <si>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</si>
  <si>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</si>
  <si>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</si>
  <si>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</si>
  <si>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</si>
  <si>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</si>
  <si>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</si>
  <si>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</si>
  <si>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</si>
  <si>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</si>
  <si>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</si>
  <si>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</si>
  <si>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</si>
  <si>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</si>
  <si>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</si>
  <si>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</si>
  <si>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</si>
  <si>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</si>
  <si>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</si>
  <si>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</si>
  <si>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</si>
  <si>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</si>
  <si>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</si>
  <si>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</si>
  <si>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</si>
  <si>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</si>
  <si>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</si>
  <si>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</si>
  <si>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</si>
  <si>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</si>
  <si>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</si>
  <si>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</si>
  <si>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</si>
  <si>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</si>
  <si>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</si>
  <si>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</si>
  <si>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</si>
  <si>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</si>
  <si>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</si>
  <si>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</si>
  <si>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</si>
  <si>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</si>
  <si>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</si>
  <si>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</si>
  <si>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</si>
  <si>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</si>
  <si>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</si>
  <si>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</si>
  <si>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</si>
  <si>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</si>
  <si>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</si>
  <si>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</si>
  <si>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</si>
  <si>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</si>
  <si>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</si>
  <si>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</si>
  <si>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</si>
  <si>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</si>
  <si>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</si>
  <si>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</si>
  <si>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</si>
  <si>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</si>
  <si>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</si>
  <si>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</si>
  <si>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</si>
  <si>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</si>
  <si>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</si>
  <si>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</si>
  <si>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</si>
  <si>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</si>
  <si>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</si>
  <si>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</si>
  <si>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</si>
  <si>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</si>
  <si>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</si>
  <si>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</si>
  <si>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</si>
  <si>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</si>
  <si>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</si>
  <si>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</si>
  <si>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</si>
  <si>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</si>
  <si>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</si>
  <si>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</si>
  <si>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</si>
  <si>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</si>
  <si>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</si>
  <si>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</si>
  <si>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</si>
  <si>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</si>
  <si>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</si>
  <si>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</si>
  <si>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</si>
  <si>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</si>
  <si>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</si>
  <si>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</si>
  <si>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</si>
  <si>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</si>
  <si>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</si>
  <si>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</si>
  <si>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</si>
  <si>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</si>
  <si>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</si>
  <si>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</si>
  <si>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</si>
  <si>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</si>
  <si>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</si>
  <si>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</si>
  <si>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</si>
  <si>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</si>
  <si>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</si>
  <si>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</si>
  <si>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</si>
  <si>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</si>
  <si>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</si>
  <si>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</si>
  <si>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</si>
  <si>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</si>
  <si>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</si>
  <si>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</si>
  <si>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</si>
  <si>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</si>
  <si>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</si>
  <si>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</si>
  <si>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</si>
  <si>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</si>
  <si>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</si>
  <si>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</si>
  <si>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</si>
  <si>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</si>
  <si>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</si>
  <si>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</si>
  <si>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</si>
  <si>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</si>
  <si>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</si>
  <si>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</si>
  <si>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</si>
  <si>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</si>
  <si>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</si>
  <si>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</si>
  <si>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</si>
  <si>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</si>
  <si>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</si>
  <si>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</si>
  <si>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</si>
  <si>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</si>
  <si>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</si>
  <si>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</si>
  <si>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</si>
  <si>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</si>
  <si>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</si>
  <si>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</si>
  <si>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</si>
  <si>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</si>
  <si>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</si>
  <si>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</si>
  <si>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</si>
  <si>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</si>
  <si>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</si>
  <si>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</si>
  <si>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</si>
  <si>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</si>
  <si>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</si>
  <si>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</si>
  <si>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</si>
  <si>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</si>
  <si>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</si>
  <si>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</si>
  <si>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</si>
  <si>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</si>
  <si>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</si>
  <si>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</si>
  <si>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</si>
  <si>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</si>
  <si>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</si>
  <si>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</si>
  <si>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</si>
  <si>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</si>
  <si>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</si>
  <si>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</si>
  <si>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</si>
  <si>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</si>
  <si>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</si>
  <si>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</si>
  <si>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</si>
  <si>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</si>
  <si>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</si>
  <si>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</si>
  <si>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</si>
  <si>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</si>
  <si>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</si>
  <si>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</si>
  <si>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</si>
  <si>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</si>
  <si>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</si>
  <si>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</si>
  <si>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</si>
  <si>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</si>
  <si>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</si>
  <si>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</si>
  <si>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</si>
  <si>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</si>
  <si>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</si>
  <si>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</si>
  <si>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</si>
  <si>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</si>
  <si>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</si>
  <si>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</si>
  <si>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</si>
  <si>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</si>
  <si>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</si>
  <si>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</si>
  <si>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</si>
  <si>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</si>
  <si>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</si>
  <si>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</si>
  <si>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</si>
  <si>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</si>
  <si>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</si>
  <si>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</si>
  <si>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</si>
  <si>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</si>
  <si>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</si>
  <si>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</si>
  <si>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</si>
  <si>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</si>
  <si>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</si>
  <si>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</si>
  <si>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</si>
  <si>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</si>
  <si>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</si>
  <si>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</si>
  <si>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</si>
  <si>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</si>
  <si>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</si>
  <si>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</si>
  <si>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</si>
  <si>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</si>
  <si>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</si>
  <si>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</si>
  <si>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</si>
  <si>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</si>
  <si>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</si>
  <si>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</si>
  <si>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</si>
  <si>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</si>
  <si>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</si>
  <si>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</si>
  <si>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</si>
  <si>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</si>
  <si>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</si>
  <si>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</si>
  <si>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</si>
  <si>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</si>
  <si>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</si>
  <si>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</si>
  <si>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</si>
  <si>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</si>
  <si>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</si>
  <si>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</si>
  <si>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</si>
  <si>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</si>
  <si>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</si>
  <si>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</si>
  <si>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</si>
  <si>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</si>
  <si>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</si>
  <si>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</si>
  <si>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</si>
  <si>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</si>
  <si>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</si>
  <si>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</si>
  <si>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</si>
  <si>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</si>
  <si>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</si>
  <si>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</si>
  <si>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</si>
  <si>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</si>
  <si>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</si>
  <si>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</si>
  <si>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</si>
  <si>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</si>
  <si>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</si>
  <si>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</si>
  <si>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</si>
  <si>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</si>
  <si>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</si>
  <si>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</si>
  <si>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</si>
  <si>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</si>
  <si>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</si>
  <si>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</si>
  <si>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</si>
  <si>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</si>
  <si>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</si>
  <si>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</si>
  <si>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</si>
  <si>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</si>
  <si>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</si>
  <si>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</si>
  <si>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</si>
  <si>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</si>
  <si>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</si>
  <si>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</si>
  <si>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</si>
  <si>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</si>
  <si>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</si>
  <si>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</si>
  <si>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</si>
  <si>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</si>
  <si>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</si>
  <si>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</si>
  <si>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</si>
  <si>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</si>
  <si>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</si>
  <si>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</si>
  <si>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</si>
  <si>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</si>
  <si>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</si>
  <si>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</si>
  <si>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</si>
  <si>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</si>
  <si>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</si>
  <si>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</si>
  <si>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</si>
  <si>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</si>
  <si>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</si>
  <si>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</si>
  <si>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</si>
  <si>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</si>
  <si>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</si>
  <si>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</si>
  <si>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</si>
  <si>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</si>
  <si>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</si>
  <si>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</si>
  <si>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</si>
  <si>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</si>
  <si>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</si>
  <si>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</si>
  <si>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</si>
  <si>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</si>
  <si>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</si>
  <si>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</si>
  <si>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</si>
  <si>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</si>
  <si>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</si>
  <si>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</si>
  <si>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</si>
  <si>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</si>
  <si>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</si>
  <si>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</si>
  <si>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</si>
  <si>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</si>
  <si>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</si>
  <si>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</si>
  <si>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</si>
  <si>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</si>
  <si>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</si>
  <si>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</si>
  <si>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</si>
  <si>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</si>
  <si>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</si>
  <si>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</si>
  <si>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</si>
  <si>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</si>
  <si>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</si>
  <si>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</si>
  <si>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</si>
  <si>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</si>
  <si>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</si>
  <si>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</si>
  <si>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</si>
  <si>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</si>
  <si>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</si>
  <si>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</si>
  <si>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</si>
  <si>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</si>
  <si>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</si>
  <si>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</si>
  <si>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</si>
  <si>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</si>
  <si>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</si>
  <si>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</si>
  <si>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</si>
  <si>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</si>
  <si>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</si>
  <si>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</si>
  <si>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</si>
  <si>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</si>
  <si>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</si>
  <si>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</si>
  <si>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</si>
  <si>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</si>
  <si>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</si>
  <si>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</si>
  <si>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</si>
  <si>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</si>
  <si>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</si>
  <si>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</si>
  <si>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</si>
  <si>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</si>
  <si>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</si>
  <si>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</si>
  <si>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</si>
  <si>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</si>
  <si>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</si>
  <si>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</si>
  <si>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</si>
  <si>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</si>
  <si>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</si>
  <si>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</si>
  <si>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</si>
  <si>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</si>
  <si>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</si>
  <si>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</si>
  <si>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</si>
  <si>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</si>
  <si>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</si>
  <si>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</si>
  <si>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</si>
  <si>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</si>
  <si>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</si>
  <si>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</si>
  <si>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</si>
  <si>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</si>
  <si>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</si>
  <si>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</si>
  <si>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</si>
  <si>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</si>
  <si>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</si>
  <si>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</si>
  <si>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</si>
  <si>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</si>
  <si>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</si>
  <si>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</si>
  <si>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</si>
  <si>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</si>
  <si>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</si>
  <si>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</si>
  <si>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</si>
  <si>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</si>
  <si>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</si>
  <si>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</si>
  <si>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</si>
  <si>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</si>
  <si>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</si>
  <si>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</si>
  <si>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</si>
  <si>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</si>
  <si>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</si>
  <si>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</si>
  <si>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</si>
  <si>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</si>
  <si>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</si>
  <si>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</si>
  <si>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</si>
  <si>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</si>
  <si>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</si>
  <si>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</si>
  <si>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</si>
  <si>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</si>
  <si>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</si>
  <si>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</si>
  <si>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</si>
  <si>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</si>
  <si>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</si>
  <si>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</si>
  <si>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</si>
  <si>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</si>
  <si>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</si>
  <si>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</si>
  <si>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</si>
  <si>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</si>
  <si>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</si>
  <si>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</si>
  <si>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</si>
  <si>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</si>
  <si>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</si>
  <si>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</si>
  <si>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</si>
  <si>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</si>
  <si>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</si>
  <si>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</si>
  <si>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</si>
  <si>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</si>
  <si>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</si>
  <si>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</si>
  <si>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</si>
  <si>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</si>
  <si>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</si>
  <si>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</si>
  <si>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</si>
  <si>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</si>
  <si>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</si>
  <si>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</si>
  <si>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</si>
  <si>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</si>
  <si>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</si>
  <si>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</si>
  <si>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</si>
  <si>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</si>
  <si>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</si>
  <si>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</si>
  <si>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</si>
  <si>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</si>
  <si>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</si>
  <si>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</si>
  <si>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</si>
  <si>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</si>
  <si>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</si>
  <si>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</si>
  <si>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</si>
  <si>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</si>
  <si>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</si>
  <si>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</si>
  <si>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</si>
  <si>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</si>
  <si>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</si>
  <si>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</si>
  <si>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</si>
  <si>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</si>
  <si>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</si>
  <si>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</si>
  <si>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</si>
  <si>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</si>
  <si>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</si>
  <si>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</si>
  <si>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</si>
  <si>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</si>
  <si>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</si>
  <si>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</si>
  <si>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</si>
  <si>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</si>
  <si>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</si>
  <si>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</si>
  <si>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</si>
  <si>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</si>
  <si>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</si>
  <si>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</si>
  <si>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</si>
  <si>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</si>
  <si>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</si>
  <si>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</si>
  <si>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</si>
  <si>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</si>
  <si>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</si>
  <si>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</si>
  <si>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</si>
  <si>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</si>
  <si>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</si>
  <si>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</si>
  <si>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</si>
  <si>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</si>
  <si>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</si>
  <si>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</si>
  <si>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</si>
  <si>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</si>
  <si>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</si>
  <si>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</si>
  <si>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</si>
  <si>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</si>
  <si>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</si>
  <si>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</si>
  <si>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</si>
  <si>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</si>
  <si>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</si>
  <si>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</si>
  <si>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</si>
  <si>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</si>
  <si>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</si>
  <si>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</si>
  <si>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</si>
  <si>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</si>
  <si>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</si>
  <si>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</si>
  <si>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</si>
  <si>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</si>
  <si>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</si>
  <si>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</si>
  <si>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</si>
  <si>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</si>
  <si>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</si>
  <si>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</si>
  <si>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</si>
  <si>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</si>
  <si>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</si>
  <si>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</si>
  <si>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</si>
  <si>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</si>
  <si>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</si>
  <si>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</si>
  <si>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</si>
  <si>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</si>
  <si>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</si>
  <si>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</si>
  <si>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</si>
  <si>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</si>
  <si>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</si>
  <si>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</si>
  <si>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</si>
  <si>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</si>
  <si>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</si>
  <si>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</si>
  <si>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</si>
  <si>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</si>
  <si>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</si>
  <si>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</si>
  <si>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</si>
  <si>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</si>
  <si>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</si>
  <si>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</si>
  <si>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</si>
  <si>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</si>
  <si>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</si>
  <si>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</si>
  <si>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</si>
  <si>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</si>
  <si>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</si>
  <si>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</si>
  <si>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</si>
  <si>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</si>
  <si>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</si>
  <si>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</si>
  <si>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</si>
  <si>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</si>
  <si>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</si>
  <si>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</si>
  <si>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</si>
  <si>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</si>
  <si>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</si>
  <si>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</si>
  <si>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</si>
  <si>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</si>
  <si>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</si>
  <si>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</si>
  <si>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</si>
  <si>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</si>
  <si>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</si>
  <si>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</si>
  <si>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</si>
  <si>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</si>
  <si>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</si>
  <si>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</si>
  <si>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</si>
  <si>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</si>
  <si>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</si>
  <si>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</si>
  <si>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</si>
  <si>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</si>
  <si>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</si>
  <si>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</si>
  <si>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</si>
  <si>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</si>
  <si>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</si>
  <si>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</si>
  <si>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</si>
  <si>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</si>
  <si>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</si>
  <si>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</si>
  <si>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</si>
  <si>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</si>
  <si>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</si>
  <si>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</si>
  <si>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</si>
  <si>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</si>
  <si>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</si>
  <si>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</si>
  <si>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</si>
  <si>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</si>
  <si>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</si>
  <si>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</si>
  <si>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</si>
  <si>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</si>
  <si>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</si>
  <si>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</si>
  <si>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</si>
  <si>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</si>
  <si>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</si>
  <si>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</si>
  <si>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</si>
  <si>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</si>
  <si>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</si>
  <si>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</si>
  <si>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</si>
  <si>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</si>
  <si>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</si>
  <si>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</si>
  <si>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</si>
  <si>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</si>
  <si>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</si>
  <si>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</si>
  <si>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</si>
  <si>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</si>
  <si>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</si>
  <si>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</si>
  <si>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</si>
  <si>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</si>
  <si>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</si>
  <si>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</si>
  <si>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</si>
  <si>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</si>
  <si>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</si>
  <si>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</si>
  <si>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</si>
  <si>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</si>
  <si>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</si>
  <si>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</si>
  <si>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</si>
  <si>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</si>
  <si>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</si>
  <si>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</si>
  <si>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</si>
  <si>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</si>
  <si>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</si>
  <si>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</si>
  <si>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</si>
  <si>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</si>
  <si>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</si>
  <si>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</si>
  <si>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</si>
  <si>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</si>
  <si>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</si>
  <si>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</si>
  <si>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</si>
  <si>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</si>
  <si>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</si>
  <si>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</si>
  <si>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</si>
  <si>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</si>
  <si>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</si>
  <si>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</si>
  <si>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</si>
  <si>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</si>
  <si>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</si>
  <si>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</si>
  <si>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</si>
  <si>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</si>
  <si>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</si>
  <si>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</si>
  <si>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</si>
  <si>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</si>
  <si>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</si>
  <si>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</si>
  <si>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</si>
  <si>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</si>
  <si>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</si>
  <si>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</si>
  <si>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</si>
  <si>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</si>
  <si>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</si>
  <si>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</si>
  <si>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</si>
  <si>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</si>
  <si>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</si>
  <si>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</si>
  <si>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</si>
  <si>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</si>
  <si>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</si>
  <si>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</si>
  <si>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</si>
  <si>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</si>
  <si>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</si>
  <si>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</si>
  <si>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</si>
  <si>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</si>
  <si>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</si>
  <si>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</si>
  <si>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</si>
  <si>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</si>
  <si>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</si>
  <si>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</si>
  <si>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</si>
  <si>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</si>
  <si>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</si>
  <si>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</si>
  <si>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</si>
  <si>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</si>
  <si>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</si>
  <si>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</si>
  <si>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</si>
  <si>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</si>
  <si>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</si>
  <si>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</si>
  <si>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</si>
  <si>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</si>
  <si>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</si>
  <si>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</si>
  <si>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</si>
  <si>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</si>
  <si>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</si>
  <si>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</si>
  <si>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</si>
  <si>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</si>
  <si>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</si>
  <si>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</si>
  <si>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</si>
  <si>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</si>
  <si>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</si>
  <si>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</si>
  <si>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</si>
  <si>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</si>
  <si>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</si>
  <si>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</si>
  <si>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</si>
  <si>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</si>
  <si>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</si>
  <si>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</si>
  <si>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</si>
  <si>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</si>
  <si>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</si>
  <si>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</si>
  <si>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</si>
  <si>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</si>
  <si>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</si>
  <si>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</si>
  <si>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</si>
  <si>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</si>
  <si>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</si>
  <si>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</si>
  <si>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</si>
  <si>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</si>
  <si>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</si>
  <si>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</si>
  <si>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</si>
  <si>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</si>
  <si>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</si>
  <si>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</si>
  <si>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</si>
  <si>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</si>
  <si>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</si>
  <si>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</si>
  <si>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</si>
  <si>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</si>
  <si>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</si>
  <si>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</si>
  <si>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</si>
  <si>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</si>
  <si>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</si>
  <si>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</si>
  <si>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</si>
  <si>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</si>
  <si>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</si>
  <si>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</si>
  <si>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</si>
  <si>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</si>
  <si>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</si>
  <si>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</si>
  <si>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</si>
  <si>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</si>
  <si>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</si>
  <si>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</si>
  <si>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</si>
  <si>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</si>
  <si>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</si>
  <si>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</si>
  <si>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</si>
  <si>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</si>
  <si>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</si>
  <si>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</si>
  <si>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</si>
  <si>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</si>
  <si>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</si>
  <si>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</si>
  <si>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</si>
  <si>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</si>
  <si>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</si>
  <si>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</si>
  <si>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</si>
  <si>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</si>
  <si>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</si>
  <si>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</si>
  <si>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</si>
  <si>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</si>
  <si>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</si>
  <si>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</si>
  <si>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</si>
  <si>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</si>
  <si>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</si>
  <si>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</si>
  <si>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</si>
  <si>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</si>
  <si>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</si>
  <si>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</si>
  <si>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</si>
  <si>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</si>
  <si>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</si>
  <si>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</si>
  <si>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</si>
  <si>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</si>
  <si>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</si>
  <si>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</si>
  <si>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</si>
  <si>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</si>
  <si>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</si>
  <si>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</si>
  <si>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</si>
  <si>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</si>
  <si>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</si>
  <si>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</si>
  <si>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</si>
  <si>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</si>
  <si>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</si>
  <si>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</si>
  <si>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</si>
  <si>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</si>
  <si>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</si>
  <si>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</si>
  <si>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</si>
  <si>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</si>
  <si>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</si>
  <si>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</si>
  <si>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</si>
  <si>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</si>
  <si>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</si>
  <si>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</si>
  <si>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</si>
  <si>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</si>
  <si>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</si>
  <si>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</si>
  <si>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</si>
  <si>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</si>
  <si>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</si>
  <si>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</si>
  <si>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</si>
  <si>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</si>
  <si>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</si>
  <si>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</si>
  <si>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</si>
  <si>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</si>
  <si>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</si>
  <si>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</si>
  <si>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</si>
  <si>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</si>
  <si>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</si>
  <si>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</si>
  <si>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</si>
  <si>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</si>
  <si>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</si>
  <si>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</si>
  <si>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</si>
  <si>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</si>
  <si>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</si>
  <si>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</si>
  <si>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</si>
  <si>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</si>
  <si>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</si>
  <si>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</si>
  <si>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</si>
  <si>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</si>
  <si>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</si>
  <si>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</si>
  <si>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</si>
  <si>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</si>
  <si>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</si>
  <si>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</si>
  <si>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</si>
  <si>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</si>
  <si>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</si>
  <si>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</si>
  <si>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</si>
  <si>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</si>
  <si>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</si>
  <si>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</si>
  <si>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</si>
  <si>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</si>
  <si>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</si>
  <si>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</si>
  <si>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</si>
  <si>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</si>
  <si>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</si>
  <si>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</si>
  <si>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</si>
  <si>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</si>
  <si>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</si>
  <si>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</si>
  <si>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</si>
  <si>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</si>
  <si>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</si>
  <si>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</si>
  <si>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</si>
  <si>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</si>
  <si>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</si>
  <si>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</si>
  <si>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</si>
  <si>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</si>
  <si>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</si>
  <si>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</si>
  <si>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</si>
  <si>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</si>
  <si>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</si>
  <si>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</si>
  <si>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</si>
  <si>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</si>
  <si>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</si>
  <si>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</si>
  <si>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</si>
  <si>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</si>
  <si>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</si>
  <si>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</si>
  <si>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</si>
  <si>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</si>
  <si>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</si>
  <si>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</si>
  <si>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</si>
  <si>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</si>
  <si>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</si>
  <si>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</si>
  <si>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</si>
  <si>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</si>
  <si>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</si>
  <si>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</si>
  <si>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</si>
  <si>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</si>
  <si>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</si>
  <si>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</si>
  <si>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</si>
  <si>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</si>
  <si>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</si>
  <si>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</si>
  <si>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</si>
  <si>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</si>
  <si>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</si>
  <si>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</si>
  <si>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</si>
  <si>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</si>
  <si>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</si>
  <si>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</si>
  <si>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</si>
  <si>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</si>
  <si>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</si>
  <si>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</si>
  <si>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</si>
  <si>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</si>
  <si>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</si>
  <si>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</si>
  <si>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</si>
  <si>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</si>
  <si>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</si>
  <si>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</si>
  <si>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</si>
  <si>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</si>
  <si>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</si>
  <si>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</si>
  <si>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</si>
  <si>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</si>
  <si>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</si>
  <si>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</si>
  <si>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</si>
  <si>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</si>
  <si>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</si>
  <si>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</si>
  <si>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</si>
  <si>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</si>
  <si>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</si>
  <si>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</si>
  <si>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</si>
  <si>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</si>
  <si>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</si>
  <si>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</si>
  <si>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</si>
  <si>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</si>
  <si>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</si>
  <si>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</si>
  <si>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</si>
  <si>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</si>
  <si>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</si>
  <si>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</si>
  <si>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</si>
  <si>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</si>
  <si>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</si>
  <si>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</si>
  <si>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</si>
  <si>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</si>
  <si>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</si>
  <si>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</si>
  <si>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</si>
  <si>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</si>
  <si>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</si>
  <si>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</si>
  <si>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</si>
  <si>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</si>
  <si>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</si>
  <si>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</si>
  <si>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</si>
  <si>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</si>
  <si>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</si>
  <si>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</si>
  <si>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</si>
  <si>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</si>
  <si>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</si>
  <si>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</si>
  <si>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</si>
  <si>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</si>
  <si>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</si>
  <si>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</si>
  <si>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</si>
  <si>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</si>
  <si>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</si>
  <si>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</si>
  <si>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</si>
  <si>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</si>
  <si>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</si>
  <si>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</si>
  <si>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</si>
  <si>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</si>
  <si>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</si>
  <si>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</si>
  <si>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</si>
  <si>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</si>
  <si>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</si>
  <si>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</si>
  <si>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</si>
  <si>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</si>
  <si>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</si>
  <si>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</si>
  <si>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</si>
  <si>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</si>
  <si>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</si>
  <si>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</si>
  <si>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</si>
  <si>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</si>
  <si>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</si>
  <si>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</si>
  <si>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</si>
  <si>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</si>
  <si>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</si>
  <si>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</si>
  <si>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</si>
  <si>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</si>
  <si>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</si>
  <si>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</si>
  <si>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</si>
  <si>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</si>
  <si>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</si>
  <si>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</si>
  <si>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</si>
  <si>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</si>
  <si>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</si>
  <si>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</si>
  <si>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</si>
  <si>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</si>
  <si>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</si>
  <si>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</si>
  <si>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</si>
  <si>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</si>
  <si>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</si>
  <si>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</si>
  <si>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</si>
  <si>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</si>
  <si>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</si>
  <si>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</si>
  <si>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</si>
  <si>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</si>
  <si>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</si>
  <si>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</si>
  <si>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</si>
  <si>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</si>
  <si>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</si>
  <si>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</si>
  <si>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</si>
  <si>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</si>
  <si>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</si>
  <si>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</si>
  <si>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</si>
  <si>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</si>
  <si>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</si>
  <si>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</si>
  <si>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</si>
  <si>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</si>
  <si>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</si>
  <si>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</si>
  <si>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</si>
  <si>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</si>
  <si>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</si>
  <si>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</si>
  <si>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</si>
  <si>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</si>
  <si>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</si>
  <si>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</si>
  <si>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</si>
  <si>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</si>
  <si>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</si>
  <si>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</si>
  <si>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</si>
  <si>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</si>
  <si>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</si>
  <si>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</si>
  <si>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</si>
  <si>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</si>
  <si>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</si>
  <si>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</si>
  <si>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</si>
  <si>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</si>
  <si>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</si>
  <si>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</si>
  <si>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</si>
  <si>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</si>
  <si>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</si>
  <si>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</si>
  <si>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</si>
  <si>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</si>
  <si>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</si>
  <si>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</si>
  <si>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</si>
  <si>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</si>
  <si>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</si>
  <si>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</si>
  <si>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</si>
  <si>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</si>
  <si>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</si>
  <si>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</si>
  <si>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</si>
  <si>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</si>
  <si>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</si>
  <si>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</si>
  <si>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</si>
  <si>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</si>
  <si>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</si>
  <si>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</si>
  <si>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</si>
  <si>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</si>
  <si>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</si>
  <si>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</si>
  <si>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</si>
  <si>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</si>
  <si>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</si>
  <si>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</si>
  <si>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</si>
  <si>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</si>
  <si>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</si>
  <si>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</si>
  <si>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</si>
  <si>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</si>
  <si>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</si>
  <si>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</si>
  <si>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</si>
  <si>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</si>
  <si>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</si>
  <si>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</si>
  <si>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</si>
  <si>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</si>
  <si>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</si>
  <si>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</si>
  <si>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</si>
  <si>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</si>
  <si>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</si>
  <si>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</si>
  <si>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</si>
  <si>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</si>
  <si>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</si>
  <si>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</si>
  <si>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</si>
  <si>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</si>
  <si>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</si>
  <si>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</si>
  <si>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</si>
  <si>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</si>
  <si>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</si>
  <si>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</si>
  <si>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</si>
  <si>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</si>
  <si>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</si>
  <si>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</si>
  <si>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</si>
  <si>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</si>
  <si>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</si>
  <si>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</si>
  <si>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</si>
  <si>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</si>
  <si>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</si>
  <si>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</si>
  <si>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</si>
  <si>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</si>
  <si>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</si>
  <si>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</si>
  <si>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</si>
  <si>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</si>
  <si>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</si>
  <si>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</si>
  <si>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</si>
  <si>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</si>
  <si>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</si>
  <si>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</si>
  <si>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</si>
  <si>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</si>
  <si>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</si>
  <si>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</si>
  <si>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</si>
  <si>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</si>
  <si>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</si>
  <si>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</si>
  <si>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</si>
  <si>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</si>
  <si>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</si>
  <si>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</si>
  <si>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</si>
  <si>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</si>
  <si>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</si>
  <si>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</si>
  <si>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</si>
  <si>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</si>
  <si>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</si>
  <si>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</si>
  <si>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</si>
  <si>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</si>
  <si>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</si>
  <si>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</si>
  <si>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</si>
  <si>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</si>
  <si>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</si>
  <si>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</si>
  <si>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</si>
  <si>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</si>
  <si>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</si>
  <si>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</si>
  <si>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</si>
  <si>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</si>
  <si>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</si>
  <si>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</si>
  <si>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</si>
  <si>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</si>
  <si>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</si>
  <si>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</si>
  <si>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</si>
  <si>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</si>
  <si>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</si>
  <si>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</si>
  <si>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</si>
  <si>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</si>
  <si>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</si>
  <si>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</si>
  <si>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</si>
  <si>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</si>
  <si>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</si>
  <si>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</si>
  <si>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</si>
  <si>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</si>
  <si>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</si>
  <si>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</si>
  <si>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</si>
  <si>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</si>
  <si>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</si>
  <si>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</si>
  <si>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</si>
  <si>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</si>
  <si>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</si>
  <si>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</si>
  <si>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</si>
  <si>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</si>
  <si>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</si>
  <si>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</si>
  <si>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</si>
  <si>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</si>
  <si>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</si>
  <si>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</si>
  <si>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</si>
  <si>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</si>
  <si>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</si>
  <si>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</si>
  <si>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</si>
  <si>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</si>
  <si>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</si>
  <si>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</si>
  <si>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</si>
  <si>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</si>
  <si>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</si>
  <si>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</si>
  <si>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</si>
  <si>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</si>
  <si>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</si>
  <si>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</si>
  <si>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</si>
  <si>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</si>
  <si>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</si>
  <si>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</si>
  <si>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</si>
  <si>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</si>
  <si>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</si>
  <si>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</si>
  <si>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</si>
  <si>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</si>
  <si>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</si>
  <si>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</si>
  <si>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</si>
  <si>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</si>
  <si>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</si>
  <si>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</si>
  <si>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</si>
  <si>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</si>
  <si>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</si>
  <si>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</si>
  <si>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</si>
  <si>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</si>
  <si>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</si>
  <si>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</si>
  <si>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</si>
  <si>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</si>
  <si>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</si>
  <si>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</si>
  <si>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</si>
  <si>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</si>
  <si>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</si>
  <si>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</si>
  <si>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</si>
  <si>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</si>
  <si>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</si>
  <si>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</si>
  <si>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</si>
  <si>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</si>
  <si>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</si>
  <si>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</si>
  <si>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</si>
  <si>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</si>
  <si>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</si>
  <si>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</si>
  <si>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</si>
  <si>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</si>
  <si>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</si>
  <si>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</si>
  <si>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</si>
  <si>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</si>
  <si>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</si>
  <si>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</si>
  <si>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</si>
  <si>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</si>
  <si>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</si>
  <si>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</si>
  <si>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</si>
  <si>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</si>
  <si>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</si>
  <si>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</si>
  <si>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</si>
  <si>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</si>
  <si>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</si>
  <si>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</si>
  <si>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</si>
  <si>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</si>
  <si>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</si>
  <si>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</si>
  <si>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</si>
  <si>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</si>
  <si>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</si>
  <si>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</si>
  <si>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</si>
  <si>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</si>
  <si>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</si>
  <si>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</si>
  <si>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</si>
  <si>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</si>
  <si>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</si>
  <si>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</si>
  <si>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</si>
  <si>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</si>
  <si>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</si>
  <si>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</si>
  <si>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</si>
  <si>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</si>
  <si>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</si>
  <si>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</si>
  <si>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</si>
  <si>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</si>
  <si>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</si>
  <si>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</si>
  <si>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</si>
  <si>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</si>
  <si>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</si>
  <si>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</si>
  <si>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</si>
  <si>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</si>
  <si>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</si>
  <si>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</si>
  <si>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</si>
  <si>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</si>
  <si>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</si>
  <si>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</si>
  <si>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</si>
  <si>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</si>
  <si>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</si>
  <si>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</si>
  <si>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</si>
  <si>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</si>
  <si>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</si>
  <si>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</si>
  <si>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</si>
  <si>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</si>
  <si>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</si>
  <si>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</si>
  <si>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</si>
  <si>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</si>
  <si>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</si>
  <si>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</si>
  <si>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</si>
  <si>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</si>
  <si>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</si>
  <si>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</si>
  <si>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</si>
  <si>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</si>
  <si>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</si>
  <si>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</si>
  <si>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</si>
  <si>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</si>
  <si>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</si>
  <si>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</si>
  <si>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</si>
  <si>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</si>
  <si>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</si>
  <si>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</si>
  <si>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</si>
  <si>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</si>
  <si>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</si>
  <si>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</si>
  <si>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</si>
  <si>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</si>
  <si>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</si>
  <si>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</si>
  <si>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</si>
  <si>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</si>
  <si>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</si>
  <si>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</si>
  <si>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</si>
  <si>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</si>
  <si>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</si>
  <si>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</si>
  <si>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</si>
  <si>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</si>
  <si>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</si>
  <si>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</si>
  <si>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</si>
  <si>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</si>
  <si>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</si>
  <si>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</si>
  <si>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</si>
  <si>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</si>
  <si>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</si>
  <si>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</si>
  <si>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</si>
  <si>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</si>
  <si>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</si>
  <si>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</si>
  <si>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</si>
  <si>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</si>
  <si>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</si>
  <si>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</si>
  <si>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</si>
  <si>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</si>
  <si>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</si>
  <si>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</si>
  <si>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</si>
  <si>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</si>
  <si>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</si>
  <si>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</si>
  <si>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</si>
  <si>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</si>
  <si>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</si>
  <si>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</si>
  <si>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</si>
  <si>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</si>
  <si>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</si>
  <si>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</si>
  <si>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</si>
  <si>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</si>
  <si>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</si>
  <si>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</si>
  <si>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</si>
  <si>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</si>
  <si>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</si>
  <si>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</si>
  <si>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</si>
  <si>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</si>
  <si>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</si>
  <si>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</si>
  <si>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</si>
  <si>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</si>
  <si>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</si>
  <si>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</si>
  <si>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</si>
  <si>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</si>
  <si>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</si>
  <si>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</si>
  <si>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</si>
  <si>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</si>
  <si>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</si>
  <si>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</si>
  <si>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</si>
  <si>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</si>
  <si>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</si>
  <si>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</si>
  <si>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</si>
  <si>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</si>
  <si>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</si>
  <si>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</si>
  <si>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</si>
  <si>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</si>
  <si>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</si>
  <si>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</si>
  <si>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</si>
  <si>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</si>
  <si>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</si>
  <si>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</si>
  <si>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</si>
  <si>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</si>
  <si>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</si>
  <si>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</si>
  <si>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</si>
  <si>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</si>
  <si>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</si>
  <si>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</si>
  <si>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</si>
  <si>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</si>
  <si>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</si>
  <si>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</si>
  <si>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</si>
  <si>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</si>
  <si>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</si>
  <si>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</si>
  <si>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</si>
  <si>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</si>
  <si>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</si>
  <si>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</si>
  <si>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</si>
  <si>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</si>
  <si>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</si>
  <si>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</si>
  <si>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</si>
  <si>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</si>
  <si>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</si>
  <si>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</si>
  <si>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</si>
  <si>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</si>
  <si>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</si>
  <si>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</si>
  <si>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</si>
  <si>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</si>
  <si>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</si>
  <si>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</si>
  <si>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</si>
  <si>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</si>
  <si>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</si>
  <si>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</si>
  <si>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</si>
  <si>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</si>
  <si>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</si>
  <si>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</si>
  <si>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</si>
  <si>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</si>
  <si>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</si>
  <si>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</si>
  <si>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</si>
  <si>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</si>
  <si>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</si>
  <si>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</si>
  <si>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</si>
  <si>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</si>
  <si>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</si>
  <si>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</si>
  <si>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</si>
  <si>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</si>
  <si>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</si>
  <si>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</si>
  <si>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</si>
  <si>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</si>
  <si>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</si>
  <si>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</si>
  <si>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</si>
  <si>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</si>
  <si>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</si>
  <si>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</si>
  <si>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</si>
  <si>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</si>
  <si>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</si>
  <si>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</si>
  <si>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</si>
  <si>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</si>
  <si>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</si>
  <si>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</si>
  <si>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</si>
  <si>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</si>
  <si>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</si>
  <si>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</si>
  <si>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</si>
  <si>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</si>
  <si>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</si>
  <si>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</si>
  <si>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</si>
  <si>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</si>
  <si>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</si>
  <si>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</si>
  <si>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</si>
  <si>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</si>
  <si>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</si>
  <si>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</si>
  <si>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</si>
  <si>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</si>
  <si>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</si>
  <si>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</si>
  <si>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</si>
  <si>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</si>
  <si>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</si>
  <si>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</si>
  <si>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</si>
  <si>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</si>
  <si>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</si>
  <si>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</si>
  <si>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</si>
  <si>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</si>
  <si>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</si>
  <si>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</si>
  <si>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</si>
  <si>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</si>
  <si>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</si>
  <si>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</si>
  <si>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</si>
  <si>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</si>
  <si>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</si>
  <si>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</si>
  <si>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</si>
  <si>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</si>
  <si>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</si>
  <si>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</si>
  <si>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</si>
  <si>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</si>
  <si>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</si>
  <si>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</si>
  <si>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</si>
  <si>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</si>
  <si>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</si>
  <si>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</si>
  <si>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</si>
  <si>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</si>
  <si>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</si>
  <si>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</si>
  <si>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</si>
  <si>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</si>
  <si>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</si>
  <si>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</si>
  <si>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</si>
  <si>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</si>
  <si>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</si>
  <si>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</si>
  <si>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</si>
  <si>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</si>
  <si>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</si>
  <si>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</si>
  <si>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</si>
  <si>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</si>
  <si>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</si>
  <si>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</si>
  <si>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</si>
  <si>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</si>
  <si>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</si>
  <si>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</si>
  <si>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</si>
  <si>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</si>
  <si>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</si>
  <si>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</si>
  <si>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</si>
  <si>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</si>
  <si>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</si>
  <si>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</si>
  <si>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</si>
  <si>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</si>
  <si>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</si>
  <si>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</si>
  <si>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</si>
  <si>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</si>
  <si>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</si>
  <si>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</si>
  <si>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</si>
  <si>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</si>
  <si>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</si>
  <si>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</si>
  <si>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</si>
  <si>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</si>
  <si>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</si>
  <si>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</si>
  <si>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</si>
  <si>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</si>
  <si>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</si>
  <si>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</si>
  <si>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</si>
  <si>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</si>
  <si>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</si>
  <si>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</si>
  <si>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</si>
  <si>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</si>
  <si>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</si>
  <si>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</si>
  <si>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</si>
  <si>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</si>
  <si>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</si>
  <si>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</si>
  <si>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</si>
  <si>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</si>
  <si>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</si>
  <si>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</si>
  <si>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</si>
  <si>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</si>
  <si>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</si>
  <si>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</si>
  <si>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</si>
  <si>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</si>
  <si>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</si>
  <si>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</si>
  <si>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</si>
  <si>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</si>
  <si>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</si>
  <si>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</si>
  <si>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</si>
  <si>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</si>
  <si>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</si>
  <si>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</si>
  <si>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</si>
  <si>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</si>
  <si>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</si>
  <si>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</si>
  <si>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</si>
  <si>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</si>
  <si>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</si>
  <si>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</si>
  <si>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</si>
  <si>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</si>
  <si>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</si>
  <si>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</si>
  <si>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</si>
  <si>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</si>
  <si>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</si>
  <si>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</si>
  <si>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</si>
  <si>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</si>
  <si>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</si>
  <si>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</si>
  <si>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</si>
  <si>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</si>
  <si>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</si>
  <si>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</si>
  <si>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</si>
  <si>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</si>
  <si>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</si>
  <si>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</si>
  <si>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</si>
  <si>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</si>
  <si>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</si>
  <si>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</si>
  <si>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</si>
  <si>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</si>
  <si>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</si>
  <si>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</si>
  <si>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</si>
  <si>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</si>
  <si>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</si>
  <si>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</si>
  <si>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</si>
  <si>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</si>
  <si>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</si>
  <si>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</si>
  <si>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</si>
  <si>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</si>
  <si>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</si>
  <si>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</si>
  <si>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</si>
  <si>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</si>
  <si>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</si>
  <si>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</si>
  <si>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</si>
  <si>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</si>
  <si>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</si>
  <si>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</si>
  <si>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</si>
  <si>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</si>
  <si>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</si>
  <si>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</si>
  <si>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</si>
  <si>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</si>
  <si>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</si>
  <si>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</si>
  <si>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</si>
  <si>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</si>
  <si>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</si>
  <si>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</si>
  <si>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</si>
  <si>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</si>
  <si>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</si>
  <si>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</si>
  <si>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</si>
  <si>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</si>
  <si>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</si>
  <si>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</si>
  <si>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</si>
  <si>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</si>
  <si>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</si>
  <si>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</si>
  <si>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</si>
  <si>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</si>
  <si>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</si>
  <si>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</si>
  <si>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</si>
  <si>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</si>
  <si>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</si>
  <si>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</si>
  <si>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</si>
  <si>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</si>
  <si>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</si>
  <si>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</si>
  <si>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</si>
  <si>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</si>
  <si>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</si>
  <si>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</si>
  <si>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</si>
  <si>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</si>
  <si>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</si>
  <si>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</si>
  <si>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</si>
  <si>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</si>
  <si>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</si>
  <si>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</si>
  <si>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</si>
  <si>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</si>
  <si>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</si>
  <si>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</si>
  <si>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</si>
  <si>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</si>
  <si>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</si>
  <si>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</si>
  <si>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</si>
  <si>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</si>
  <si>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</si>
  <si>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</si>
  <si>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</si>
  <si>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</si>
  <si>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</si>
  <si>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</si>
  <si>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</si>
  <si>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</si>
  <si>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</si>
  <si>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</si>
  <si>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</si>
  <si>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</si>
  <si>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</si>
  <si>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</si>
  <si>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</si>
  <si>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</si>
  <si>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</si>
  <si>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</si>
  <si>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</si>
  <si>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</si>
  <si>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</si>
  <si>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</si>
  <si>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</si>
  <si>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</si>
  <si>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</si>
  <si>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</si>
  <si>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</si>
  <si>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</si>
  <si>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</si>
  <si>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</si>
  <si>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</si>
  <si>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</si>
  <si>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</si>
  <si>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</si>
  <si>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</si>
  <si>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</si>
  <si>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</si>
  <si>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</si>
  <si>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</si>
  <si>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</si>
  <si>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</si>
  <si>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</si>
  <si>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</si>
  <si>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</si>
  <si>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</si>
  <si>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</si>
  <si>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</si>
  <si>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</si>
  <si>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</si>
  <si>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</si>
  <si>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</si>
  <si>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</si>
  <si>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</si>
  <si>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</si>
  <si>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</si>
  <si>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</si>
  <si>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</si>
  <si>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</si>
  <si>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</si>
  <si>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</si>
  <si>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</si>
  <si>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</si>
  <si>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</si>
  <si>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</si>
  <si>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</si>
  <si>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</si>
  <si>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</si>
  <si>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</si>
  <si>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</si>
  <si>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</si>
  <si>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</si>
  <si>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</si>
  <si>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</si>
  <si>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</si>
  <si>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</si>
  <si>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</si>
  <si>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</si>
  <si>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</si>
  <si>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</si>
  <si>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</si>
  <si>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</si>
  <si>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</si>
  <si>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</si>
  <si>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</si>
  <si>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</si>
  <si>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</si>
  <si>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</si>
  <si>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</si>
  <si>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</si>
  <si>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</si>
  <si>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</si>
  <si>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</si>
  <si>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</si>
  <si>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</si>
  <si>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</si>
  <si>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</si>
  <si>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</si>
  <si>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</si>
  <si>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</si>
  <si>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</si>
  <si>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</si>
  <si>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</si>
  <si>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</si>
  <si>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</si>
  <si>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</si>
  <si>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</si>
  <si>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</si>
  <si>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</si>
  <si>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</si>
  <si>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</si>
  <si>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</si>
  <si>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</si>
  <si>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</si>
  <si>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</si>
  <si>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</si>
  <si>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</si>
  <si>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</si>
  <si>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</si>
  <si>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</si>
  <si>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</si>
  <si>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</si>
  <si>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</si>
  <si>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</si>
  <si>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</si>
  <si>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</si>
  <si>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</si>
  <si>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</si>
  <si>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</si>
  <si>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</si>
  <si>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</si>
  <si>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</si>
  <si>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</si>
  <si>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</si>
  <si>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</si>
  <si>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</si>
  <si>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</si>
  <si>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</si>
  <si>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</si>
  <si>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</si>
  <si>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</si>
  <si>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</si>
  <si>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</si>
  <si>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</si>
  <si>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</si>
  <si>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</si>
  <si>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</si>
  <si>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</si>
  <si>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</si>
  <si>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</si>
  <si>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</si>
  <si>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</si>
  <si>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</si>
  <si>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</si>
  <si>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</si>
  <si>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</si>
  <si>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</si>
  <si>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</si>
  <si>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</si>
  <si>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</si>
  <si>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</si>
  <si>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</si>
  <si>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</si>
  <si>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</si>
  <si>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</si>
  <si>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</si>
  <si>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</si>
  <si>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</si>
  <si>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</si>
  <si>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</si>
  <si>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</si>
  <si>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</si>
  <si>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</si>
  <si>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</si>
  <si>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</si>
  <si>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</si>
  <si>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</si>
  <si>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</si>
  <si>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</si>
  <si>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</si>
  <si>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</si>
  <si>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</si>
  <si>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</si>
  <si>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</si>
  <si>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</si>
  <si>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</si>
  <si>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</si>
  <si>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</si>
  <si>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</si>
  <si>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</si>
  <si>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</si>
  <si>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</si>
  <si>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</si>
  <si>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</si>
  <si>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</si>
  <si>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</si>
  <si>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</si>
  <si>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</si>
  <si>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</si>
  <si>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</si>
  <si>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</si>
  <si>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</si>
  <si>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</si>
  <si>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</si>
  <si>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</si>
  <si>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</si>
  <si>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</si>
  <si>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</si>
  <si>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</si>
  <si>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</si>
  <si>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</si>
  <si>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</si>
  <si>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</si>
  <si>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</si>
  <si>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</si>
  <si>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</si>
  <si>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</si>
  <si>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</si>
  <si>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</si>
  <si>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</si>
  <si>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</si>
  <si>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</si>
  <si>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</si>
  <si>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</si>
  <si>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</si>
  <si>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</si>
  <si>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</si>
  <si>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</si>
  <si>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</si>
  <si>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</si>
  <si>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</si>
  <si>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</si>
  <si>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</si>
  <si>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</si>
  <si>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</si>
  <si>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</si>
  <si>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</si>
  <si>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</si>
  <si>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</si>
  <si>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</si>
  <si>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</si>
  <si>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</si>
  <si>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</si>
  <si>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</si>
  <si>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</si>
  <si>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</si>
  <si>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</si>
  <si>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</si>
  <si>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</si>
  <si>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</si>
  <si>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</si>
  <si>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</si>
  <si>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</si>
  <si>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</si>
  <si>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</si>
  <si>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</si>
  <si>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</si>
  <si>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</si>
  <si>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</si>
  <si>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</si>
  <si>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</si>
  <si>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</si>
  <si>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</si>
  <si>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</si>
  <si>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</si>
  <si>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</si>
  <si>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</si>
  <si>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</si>
  <si>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</si>
  <si>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</si>
  <si>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</si>
  <si>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</si>
  <si>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</si>
  <si>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</si>
  <si>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</si>
  <si>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</si>
  <si>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</si>
  <si>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</si>
  <si>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</si>
  <si>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</si>
  <si>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</si>
  <si>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</si>
  <si>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</si>
  <si>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</si>
  <si>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</si>
  <si>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</si>
  <si>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</si>
  <si>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</si>
  <si>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</si>
  <si>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</si>
  <si>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</si>
  <si>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</si>
  <si>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</si>
  <si>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</si>
  <si>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</si>
  <si>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</si>
  <si>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</si>
  <si>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</si>
  <si>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</si>
  <si>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</si>
  <si>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</si>
  <si>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</si>
  <si>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</si>
  <si>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</si>
  <si>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</si>
  <si>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</si>
  <si>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</si>
  <si>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</si>
  <si>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</si>
  <si>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</si>
  <si>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</si>
  <si>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</si>
  <si>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</si>
  <si>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</si>
  <si>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</si>
  <si>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</si>
  <si>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</si>
  <si>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</si>
  <si>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</si>
  <si>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</si>
  <si>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</si>
  <si>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</si>
  <si>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</si>
  <si>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</si>
  <si>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</si>
  <si>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</si>
  <si>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</si>
  <si>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</si>
  <si>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</si>
  <si>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</si>
  <si>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</si>
  <si>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</si>
  <si>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</si>
  <si>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</si>
  <si>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</si>
  <si>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</si>
  <si>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</si>
  <si>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</si>
  <si>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</si>
  <si>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</si>
  <si>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</si>
  <si>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</si>
  <si>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</si>
  <si>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</si>
  <si>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</si>
  <si>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</si>
  <si>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</si>
  <si>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</si>
  <si>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</si>
  <si>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</si>
  <si>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</si>
  <si>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</si>
  <si>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</si>
  <si>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</si>
  <si>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</si>
  <si>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</si>
  <si>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</si>
  <si>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</si>
  <si>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</si>
  <si>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</si>
  <si>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</si>
  <si>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</si>
  <si>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</si>
  <si>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</si>
  <si>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</si>
  <si>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</si>
  <si>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</si>
  <si>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</si>
  <si>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</si>
  <si>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</si>
  <si>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</si>
  <si>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</si>
  <si>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</si>
  <si>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</si>
  <si>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</si>
  <si>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</si>
  <si>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</si>
  <si>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</si>
  <si>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</si>
  <si>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</si>
  <si>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</si>
  <si>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</si>
  <si>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</si>
  <si>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</si>
  <si>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</si>
  <si>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</si>
  <si>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</si>
  <si>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</si>
  <si>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</si>
  <si>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</si>
  <si>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</si>
  <si>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</si>
  <si>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</si>
  <si>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</si>
  <si>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</si>
  <si>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</si>
  <si>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</si>
  <si>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</si>
  <si>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</si>
  <si>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</si>
  <si>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</si>
  <si>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</si>
  <si>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</si>
  <si>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</si>
  <si>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</si>
  <si>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</si>
  <si>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</si>
  <si>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</si>
  <si>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</si>
  <si>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</si>
  <si>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</si>
  <si>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</si>
  <si>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</si>
  <si>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</si>
  <si>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</si>
  <si>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</si>
  <si>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</si>
  <si>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</si>
  <si>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</si>
  <si>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</si>
  <si>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</si>
  <si>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</si>
  <si>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</si>
  <si>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</si>
  <si>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</si>
  <si>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</si>
  <si>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</si>
  <si>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</si>
  <si>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</si>
  <si>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</si>
  <si>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</si>
  <si>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</si>
  <si>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</si>
  <si>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</si>
  <si>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</si>
  <si>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</si>
  <si>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</si>
  <si>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</si>
  <si>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</si>
  <si>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</si>
  <si>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</si>
  <si>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</si>
  <si>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</si>
  <si>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</si>
  <si>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</si>
  <si>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</si>
  <si>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</si>
  <si>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</si>
  <si>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</si>
  <si>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</si>
  <si>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</si>
  <si>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</si>
  <si>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</si>
  <si>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</si>
  <si>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</si>
  <si>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</si>
  <si>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</si>
  <si>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</si>
  <si>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</si>
  <si>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</si>
  <si>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</si>
  <si>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</si>
  <si>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</si>
  <si>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</si>
  <si>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</si>
  <si>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</si>
  <si>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</si>
  <si>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</si>
  <si>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</si>
  <si>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</si>
  <si>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</si>
  <si>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</si>
  <si>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</si>
  <si>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</si>
  <si>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</si>
  <si>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</si>
  <si>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</si>
  <si>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</si>
  <si>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</si>
  <si>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</si>
  <si>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</si>
  <si>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</si>
  <si>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</si>
  <si>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</si>
  <si>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</si>
  <si>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</si>
  <si>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</si>
  <si>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</si>
  <si>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</si>
  <si>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</si>
  <si>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</si>
  <si>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</si>
  <si>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</si>
  <si>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</si>
  <si>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</si>
  <si>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</si>
  <si>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</si>
  <si>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</si>
  <si>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</si>
  <si>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</si>
  <si>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</si>
  <si>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</si>
  <si>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</si>
  <si>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</si>
  <si>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</si>
  <si>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</si>
  <si>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</si>
  <si>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</si>
  <si>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</si>
  <si>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</si>
  <si>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</si>
  <si>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</si>
  <si>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</si>
  <si>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</si>
  <si>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</si>
  <si>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</si>
  <si>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</si>
  <si>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</si>
  <si>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</si>
  <si>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</si>
  <si>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</si>
  <si>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</si>
  <si>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</si>
  <si>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</si>
  <si>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</si>
  <si>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</si>
  <si>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</si>
  <si>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</si>
  <si>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</si>
  <si>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</si>
  <si>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</si>
  <si>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</si>
  <si>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</si>
  <si>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</si>
  <si>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</si>
  <si>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</si>
  <si>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</si>
  <si>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</si>
  <si>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</si>
  <si>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</si>
  <si>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</si>
  <si>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</si>
  <si>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</si>
  <si>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</si>
  <si>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</si>
  <si>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</si>
  <si>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</si>
  <si>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</si>
  <si>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</si>
  <si>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</si>
  <si>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</si>
  <si>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</si>
  <si>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</si>
  <si>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</si>
  <si>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</si>
  <si>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</si>
  <si>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</si>
  <si>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</si>
  <si>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</si>
  <si>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</si>
  <si>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</si>
  <si>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</si>
  <si>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</si>
  <si>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</si>
  <si>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</si>
  <si>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</si>
  <si>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</si>
  <si>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</si>
  <si>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</si>
  <si>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</si>
  <si>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</si>
  <si>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</si>
  <si>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</si>
  <si>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</si>
  <si>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</si>
  <si>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</si>
  <si>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</si>
  <si>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</si>
  <si>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</si>
  <si>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</si>
  <si>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</si>
  <si>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</si>
  <si>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</si>
  <si>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</si>
  <si>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</si>
  <si>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</si>
  <si>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</si>
  <si>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</si>
  <si>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</si>
  <si>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</si>
  <si>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</si>
  <si>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</si>
  <si>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</si>
  <si>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</si>
  <si>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</si>
  <si>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</si>
  <si>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</si>
  <si>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</si>
  <si>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</si>
  <si>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</si>
  <si>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</si>
  <si>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</si>
  <si>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</si>
  <si>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</si>
  <si>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</si>
  <si>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</si>
  <si>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</si>
  <si>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</si>
  <si>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</si>
  <si>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</si>
  <si>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</si>
  <si>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</si>
  <si>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</si>
  <si>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</si>
  <si>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</si>
  <si>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</si>
  <si>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</si>
  <si>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</si>
  <si>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</si>
  <si>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</si>
  <si>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</si>
  <si>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</si>
  <si>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</si>
  <si>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</si>
  <si>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</si>
  <si>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</si>
  <si>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</si>
  <si>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</si>
  <si>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</si>
  <si>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</si>
  <si>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</si>
  <si>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</si>
  <si>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</si>
  <si>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</si>
  <si>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</si>
  <si>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</si>
  <si>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</si>
  <si>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</si>
  <si>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</si>
  <si>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</si>
  <si>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</si>
  <si>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</si>
  <si>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</si>
  <si>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</si>
  <si>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</si>
  <si>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</si>
  <si>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</si>
  <si>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</si>
  <si>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</si>
  <si>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</si>
  <si>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</si>
  <si>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</si>
  <si>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</si>
  <si>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</si>
  <si>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</si>
  <si>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</si>
  <si>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</si>
  <si>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</si>
  <si>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</si>
  <si>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</si>
  <si>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</si>
  <si>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</si>
  <si>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</si>
  <si>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</si>
  <si>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</si>
  <si>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</si>
  <si>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</si>
  <si>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</si>
  <si>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</si>
  <si>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</si>
  <si>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</si>
  <si>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</si>
  <si>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</si>
  <si>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</si>
  <si>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</si>
  <si>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</si>
  <si>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</si>
  <si>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</si>
  <si>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</si>
  <si>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</si>
  <si>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</si>
  <si>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</si>
  <si>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</si>
  <si>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</si>
  <si>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</si>
  <si>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</si>
  <si>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</si>
  <si>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</si>
  <si>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</si>
  <si>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</si>
  <si>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</si>
  <si>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</si>
  <si>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</si>
  <si>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</si>
  <si>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</si>
  <si>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</si>
  <si>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</si>
  <si>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</si>
  <si>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</si>
  <si>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</si>
  <si>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</si>
  <si>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</si>
  <si>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</si>
  <si>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</si>
  <si>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</si>
  <si>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</si>
  <si>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</si>
  <si>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</si>
  <si>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</si>
  <si>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</si>
  <si>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</si>
  <si>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</si>
  <si>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</si>
  <si>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</si>
  <si>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</si>
  <si>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</si>
  <si>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</si>
  <si>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</si>
  <si>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</si>
  <si>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</si>
  <si>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</si>
  <si>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</si>
  <si>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</si>
  <si>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</si>
  <si>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</si>
  <si>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</si>
  <si>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</si>
  <si>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</si>
  <si>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</si>
  <si>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</si>
  <si>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</si>
  <si>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</si>
  <si>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</si>
  <si>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</si>
  <si>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</si>
  <si>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</si>
  <si>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</si>
  <si>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</si>
  <si>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</si>
  <si>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</si>
  <si>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</si>
  <si>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</si>
  <si>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</si>
  <si>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</si>
  <si>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</si>
  <si>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</si>
  <si>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</si>
  <si>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</si>
  <si>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</si>
  <si>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</si>
  <si>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</si>
  <si>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</si>
  <si>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</si>
  <si>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</si>
  <si>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</si>
  <si>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</si>
  <si>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</si>
  <si>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</si>
  <si>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</si>
  <si>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</si>
  <si>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</si>
  <si>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</si>
  <si>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</si>
  <si>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</si>
  <si>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</si>
  <si>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</si>
  <si>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</si>
  <si>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</si>
  <si>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</si>
  <si>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</si>
  <si>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</si>
  <si>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</si>
  <si>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</si>
  <si>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</si>
  <si>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</si>
  <si>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</si>
  <si>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</si>
  <si>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</si>
  <si>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</si>
  <si>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</si>
  <si>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</si>
  <si>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</si>
  <si>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</si>
  <si>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</si>
  <si>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</si>
  <si>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</si>
  <si>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</si>
  <si>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</si>
  <si>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</si>
  <si>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</si>
  <si>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</si>
  <si>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</si>
  <si>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</si>
  <si>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</si>
  <si>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</si>
  <si>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</si>
  <si>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</si>
  <si>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</si>
  <si>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</si>
  <si>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</si>
  <si>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</si>
  <si>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</si>
  <si>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</si>
  <si>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</si>
  <si>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</si>
  <si>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</si>
  <si>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</si>
  <si>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</si>
  <si>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</si>
  <si>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</si>
  <si>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</si>
  <si>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</si>
  <si>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</si>
  <si>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</si>
  <si>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</si>
  <si>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</si>
  <si>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</si>
  <si>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</si>
  <si>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</si>
  <si>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</si>
  <si>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</si>
  <si>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</si>
  <si>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</si>
  <si>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</si>
  <si>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</si>
  <si>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</si>
  <si>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</si>
  <si>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</si>
  <si>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</si>
  <si>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</si>
  <si>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</si>
  <si>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</si>
  <si>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</si>
  <si>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</si>
  <si>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</si>
  <si>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</si>
  <si>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</si>
  <si>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</si>
  <si>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</si>
  <si>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</si>
  <si>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</si>
  <si>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</si>
  <si>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</si>
  <si>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</si>
  <si>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</si>
  <si>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</si>
  <si>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</si>
  <si>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</si>
  <si>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</si>
  <si>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</si>
  <si>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</si>
  <si>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</si>
  <si>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</si>
  <si>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</si>
  <si>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</si>
  <si>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</si>
  <si>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</si>
  <si>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</si>
  <si>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</si>
  <si>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</si>
  <si>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</si>
  <si>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</si>
  <si>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</si>
  <si>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</si>
  <si>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</si>
  <si>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</si>
  <si>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</si>
  <si>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</si>
  <si>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</si>
  <si>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</si>
  <si>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</si>
  <si>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</si>
  <si>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</si>
  <si>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</si>
  <si>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</si>
  <si>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</si>
  <si>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</si>
  <si>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</si>
  <si>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</si>
  <si>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</si>
  <si>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</si>
  <si>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</si>
  <si>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</si>
  <si>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</si>
  <si>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</si>
  <si>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</si>
  <si>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</si>
  <si>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</si>
  <si>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</si>
  <si>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</si>
  <si>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</si>
  <si>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</si>
  <si>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</si>
  <si>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</si>
  <si>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</si>
  <si>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</si>
  <si>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</si>
  <si>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</si>
  <si>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</si>
  <si>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</si>
  <si>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</si>
  <si>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</si>
  <si>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</si>
  <si>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</si>
  <si>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</si>
  <si>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</si>
  <si>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</si>
  <si>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</si>
  <si>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</si>
  <si>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</si>
  <si>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</si>
  <si>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</si>
  <si>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</si>
  <si>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</si>
  <si>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</si>
  <si>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</si>
  <si>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</si>
  <si>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</si>
  <si>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</si>
  <si>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</si>
  <si>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</si>
  <si>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</si>
  <si>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</si>
  <si>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</si>
  <si>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</si>
  <si>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</si>
  <si>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</si>
  <si>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</si>
  <si>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</si>
  <si>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</si>
  <si>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</si>
  <si>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</si>
  <si>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</si>
  <si>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</si>
  <si>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</si>
  <si>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</si>
  <si>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</si>
  <si>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</si>
  <si>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</si>
  <si>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</si>
  <si>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</si>
  <si>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</si>
  <si>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</si>
  <si>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</si>
  <si>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</si>
  <si>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</si>
  <si>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</si>
  <si>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</si>
  <si>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</si>
  <si>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</si>
  <si>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</si>
  <si>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</si>
  <si>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</si>
  <si>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</si>
  <si>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</si>
  <si>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</si>
  <si>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</si>
  <si>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</si>
  <si>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</si>
  <si>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</si>
  <si>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</si>
  <si>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</si>
  <si>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</si>
  <si>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</si>
  <si>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</si>
  <si>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</si>
  <si>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</si>
  <si>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</si>
  <si>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</si>
  <si>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</si>
  <si>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</si>
  <si>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</si>
  <si>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</si>
  <si>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</si>
  <si>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</si>
  <si>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</si>
  <si>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</si>
  <si>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</si>
  <si>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</si>
  <si>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</si>
  <si>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</si>
  <si>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</si>
  <si>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</si>
  <si>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</si>
  <si>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</si>
  <si>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</si>
  <si>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</si>
  <si>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</si>
  <si>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</si>
  <si>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</si>
  <si>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</si>
  <si>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</si>
  <si>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</si>
  <si>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</si>
  <si>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</si>
  <si>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</si>
  <si>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</si>
  <si>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</si>
  <si>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</si>
  <si>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</si>
  <si>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</si>
  <si>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</si>
  <si>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</si>
  <si>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</si>
  <si>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</si>
  <si>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</si>
  <si>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</si>
  <si>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</si>
  <si>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</si>
  <si>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</si>
  <si>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</si>
  <si>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</si>
  <si>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</si>
  <si>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</si>
  <si>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</si>
  <si>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</si>
  <si>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</si>
  <si>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</si>
  <si>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</si>
  <si>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</si>
  <si>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</si>
  <si>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</si>
  <si>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</si>
  <si>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</si>
  <si>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</si>
  <si>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</si>
  <si>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</si>
  <si>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</si>
  <si>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</si>
  <si>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</si>
  <si>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</si>
  <si>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</si>
  <si>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</si>
  <si>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</si>
  <si>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</si>
  <si>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</si>
  <si>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</si>
  <si>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</si>
  <si>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</si>
  <si>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</si>
  <si>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</si>
  <si>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</si>
  <si>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</si>
  <si>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</si>
  <si>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</si>
  <si>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</si>
  <si>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</si>
  <si>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</si>
  <si>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</si>
  <si>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</si>
  <si>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</si>
  <si>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</si>
  <si>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</si>
  <si>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</si>
  <si>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</si>
  <si>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</si>
  <si>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</si>
  <si>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</si>
  <si>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</si>
  <si>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</si>
  <si>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</si>
  <si>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</si>
  <si>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</si>
  <si>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</si>
  <si>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</si>
  <si>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</si>
  <si>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</si>
  <si>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</si>
  <si>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</si>
  <si>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</si>
  <si>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</si>
  <si>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</si>
  <si>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</si>
  <si>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</si>
  <si>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</si>
  <si>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</si>
  <si>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</si>
  <si>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</si>
  <si>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</si>
  <si>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</si>
  <si>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</si>
  <si>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</si>
  <si>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</si>
  <si>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</si>
  <si>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</si>
  <si>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</si>
  <si>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</si>
  <si>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</si>
  <si>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</si>
  <si>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</si>
  <si>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</si>
  <si>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</si>
  <si>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</si>
  <si>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</si>
  <si>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</si>
  <si>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</si>
  <si>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</si>
  <si>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</si>
  <si>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</si>
  <si>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</si>
  <si>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</si>
  <si>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</si>
  <si>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</si>
  <si>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</si>
  <si>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</si>
  <si>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</si>
  <si>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</si>
  <si>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</si>
  <si>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</si>
  <si>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</si>
  <si>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</si>
  <si>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</si>
  <si>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</si>
  <si>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</si>
  <si>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</si>
  <si>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</si>
  <si>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</si>
  <si>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</si>
  <si>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</si>
  <si>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</si>
  <si>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</si>
  <si>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</si>
  <si>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</si>
  <si>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</si>
  <si>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</si>
  <si>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</si>
  <si>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</si>
  <si>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</si>
  <si>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</si>
  <si>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</si>
  <si>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</si>
  <si>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</si>
  <si>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</si>
  <si>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</si>
  <si>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</si>
  <si>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</si>
  <si>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</si>
  <si>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</si>
  <si>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</si>
  <si>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</si>
  <si>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</si>
  <si>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</si>
  <si>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</si>
  <si>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</si>
  <si>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</si>
  <si>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</si>
  <si>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</si>
  <si>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</si>
  <si>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</si>
  <si>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</si>
  <si>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</si>
  <si>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</si>
  <si>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</si>
  <si>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</si>
  <si>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</si>
  <si>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</si>
  <si>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</si>
  <si>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</si>
  <si>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</si>
  <si>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</si>
  <si>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</si>
  <si>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</si>
  <si>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</si>
  <si>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</si>
  <si>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</si>
  <si>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</si>
  <si>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</si>
  <si>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</si>
  <si>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</si>
  <si>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</si>
  <si>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</si>
  <si>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</si>
  <si>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</si>
  <si>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</si>
  <si>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</si>
  <si>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</si>
  <si>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</si>
  <si>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</si>
  <si>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</si>
  <si>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</si>
  <si>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</si>
  <si>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</si>
  <si>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</si>
  <si>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</si>
  <si>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</si>
  <si>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</si>
  <si>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</si>
  <si>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</si>
  <si>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</si>
  <si>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</si>
  <si>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</si>
  <si>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</si>
  <si>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</si>
  <si>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</si>
  <si>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</si>
  <si>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</si>
  <si>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</si>
  <si>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</si>
  <si>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</si>
  <si>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</si>
  <si>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</si>
  <si>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</si>
  <si>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</si>
  <si>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</si>
  <si>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</si>
  <si>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</si>
  <si>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</si>
  <si>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</si>
  <si>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</si>
  <si>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</si>
  <si>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</si>
  <si>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</si>
  <si>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</si>
  <si>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</si>
  <si>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</si>
  <si>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</si>
  <si>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</si>
  <si>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</si>
  <si>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</si>
  <si>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</si>
  <si>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</si>
  <si>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</si>
  <si>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</si>
  <si>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</si>
  <si>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</si>
  <si>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</si>
  <si>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</si>
  <si>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</si>
  <si>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</si>
  <si>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</si>
  <si>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</si>
  <si>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</si>
  <si>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</si>
  <si>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</si>
  <si>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</si>
  <si>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</si>
  <si>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</si>
  <si>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</si>
  <si>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</si>
  <si>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</si>
  <si>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</si>
  <si>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</si>
  <si>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</si>
  <si>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</si>
  <si>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</si>
  <si>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</si>
  <si>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</si>
  <si>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</si>
  <si>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</si>
  <si>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</si>
  <si>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</si>
  <si>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</si>
  <si>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</si>
  <si>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</si>
  <si>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</si>
  <si>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</si>
  <si>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</si>
  <si>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</si>
  <si>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</si>
  <si>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</si>
  <si>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</si>
  <si>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</si>
  <si>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</si>
  <si>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</si>
  <si>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</si>
  <si>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</si>
  <si>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</si>
  <si>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</si>
  <si>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</si>
  <si>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</si>
  <si>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</si>
  <si>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</si>
  <si>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</si>
  <si>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</si>
  <si>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</si>
  <si>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</si>
  <si>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</si>
  <si>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</si>
  <si>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</si>
  <si>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</si>
  <si>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</si>
  <si>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</si>
  <si>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</si>
  <si>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</si>
  <si>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</si>
  <si>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</si>
  <si>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</si>
  <si>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</si>
  <si>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</si>
  <si>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</si>
  <si>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</si>
  <si>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</si>
  <si>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</si>
  <si>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</si>
  <si>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</si>
  <si>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</si>
  <si>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</si>
  <si>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</si>
  <si>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</si>
  <si>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</si>
  <si>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</si>
  <si>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</si>
  <si>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</si>
  <si>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</si>
  <si>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</si>
  <si>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</si>
  <si>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</si>
  <si>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</si>
  <si>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</si>
  <si>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</si>
  <si>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</si>
  <si>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</si>
  <si>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</si>
  <si>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</si>
  <si>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</si>
  <si>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</si>
  <si>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</si>
  <si>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</si>
  <si>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</si>
  <si>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</si>
  <si>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</si>
  <si>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</si>
  <si>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</si>
  <si>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</si>
  <si>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</si>
  <si>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</si>
  <si>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</si>
  <si>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</si>
  <si>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</si>
  <si>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</si>
  <si>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</si>
  <si>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</si>
  <si>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</si>
  <si>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</si>
  <si>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</si>
  <si>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</si>
  <si>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</si>
  <si>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</si>
  <si>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</si>
  <si>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</si>
  <si>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</si>
  <si>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</si>
  <si>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</si>
  <si>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</si>
  <si>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</si>
  <si>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</si>
  <si>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</si>
  <si>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</si>
  <si>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</si>
  <si>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</si>
  <si>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</si>
  <si>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</si>
  <si>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</si>
  <si>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</si>
  <si>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</si>
  <si>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</si>
  <si>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</si>
  <si>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</si>
  <si>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</si>
  <si>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</si>
  <si>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</si>
  <si>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</si>
  <si>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</si>
  <si>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</si>
  <si>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</si>
  <si>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</si>
  <si>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</si>
  <si>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</si>
  <si>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</si>
  <si>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</si>
  <si>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</si>
  <si>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</si>
  <si>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</si>
  <si>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</si>
  <si>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</si>
  <si>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</si>
  <si>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</si>
  <si>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</si>
  <si>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</si>
  <si>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</si>
  <si>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</si>
  <si>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</si>
  <si>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</si>
  <si>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</si>
  <si>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</si>
  <si>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</si>
  <si>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</si>
  <si>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</si>
  <si>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</si>
  <si>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</si>
  <si>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</si>
  <si>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</si>
  <si>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</si>
  <si>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</si>
  <si>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</si>
  <si>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</si>
  <si>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</si>
  <si>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</si>
  <si>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</si>
  <si>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</si>
  <si>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</si>
  <si>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</si>
  <si>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</si>
  <si>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</si>
  <si>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</si>
  <si>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</si>
  <si>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</si>
  <si>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</si>
  <si>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</si>
  <si>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</si>
  <si>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</si>
  <si>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</si>
  <si>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</si>
  <si>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</si>
  <si>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</si>
  <si>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</si>
  <si>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</si>
  <si>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</si>
  <si>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</si>
  <si>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</si>
  <si>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</si>
  <si>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</si>
  <si>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</si>
  <si>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</si>
  <si>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</si>
  <si>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</si>
  <si>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</si>
  <si>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</si>
  <si>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</si>
  <si>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</si>
  <si>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</si>
  <si>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</si>
  <si>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</si>
  <si>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</si>
  <si>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</si>
  <si>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</si>
  <si>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</si>
  <si>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</si>
  <si>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</si>
  <si>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</si>
  <si>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</si>
  <si>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</si>
  <si>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</si>
  <si>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</si>
  <si>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</si>
  <si>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</si>
  <si>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</si>
  <si>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</si>
  <si>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</si>
  <si>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</si>
  <si>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</si>
  <si>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</si>
  <si>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</si>
  <si>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</si>
  <si>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</si>
  <si>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</si>
  <si>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</si>
  <si>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</si>
  <si>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</si>
  <si>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</si>
  <si>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</si>
  <si>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</si>
  <si>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</si>
  <si>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</si>
  <si>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</si>
  <si>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</si>
  <si>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</si>
  <si>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</si>
  <si>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</si>
  <si>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</si>
  <si>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</si>
  <si>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</si>
  <si>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</si>
  <si>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</si>
  <si>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</si>
  <si>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</si>
  <si>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</si>
  <si>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</si>
  <si>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</si>
  <si>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</si>
  <si>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</si>
  <si>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</si>
  <si>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</si>
  <si>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</si>
  <si>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</si>
  <si>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</si>
  <si>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</si>
  <si>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</si>
  <si>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</si>
  <si>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</si>
  <si>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</si>
  <si>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</si>
  <si>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</si>
  <si>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</si>
  <si>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</si>
  <si>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</si>
  <si>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</si>
  <si>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</si>
  <si>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</si>
  <si>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</si>
  <si>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</si>
  <si>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</si>
  <si>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</si>
  <si>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</si>
  <si>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</si>
  <si>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</si>
  <si>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</si>
  <si>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</si>
  <si>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</si>
  <si>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</si>
  <si>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</si>
  <si>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</si>
  <si>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</si>
  <si>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</si>
  <si>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</si>
  <si>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</si>
  <si>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</si>
  <si>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</si>
  <si>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</si>
  <si>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</si>
  <si>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</si>
  <si>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</si>
  <si>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</si>
  <si>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</si>
  <si>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</si>
  <si>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</si>
  <si>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</si>
  <si>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</si>
  <si>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</si>
  <si>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</si>
  <si>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</si>
  <si>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</si>
  <si>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</si>
  <si>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</si>
  <si>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</si>
  <si>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</si>
  <si>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</si>
  <si>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</si>
  <si>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</si>
  <si>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</si>
  <si>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</si>
  <si>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</si>
  <si>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</si>
  <si>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</si>
  <si>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</si>
  <si>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</si>
  <si>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</si>
  <si>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</si>
  <si>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</si>
  <si>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</si>
  <si>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</si>
  <si>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</si>
  <si>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</si>
  <si>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</si>
  <si>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</si>
  <si>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</si>
  <si>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</si>
  <si>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</si>
  <si>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</si>
  <si>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</si>
  <si>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</si>
  <si>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</si>
  <si>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</si>
  <si>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</si>
  <si>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</si>
  <si>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</si>
  <si>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</si>
  <si>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</si>
  <si>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</si>
  <si>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</si>
  <si>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</si>
  <si>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</si>
  <si>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</si>
  <si>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</si>
  <si>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</si>
  <si>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</si>
  <si>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</si>
  <si>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</si>
  <si>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</si>
  <si>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</si>
  <si>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</si>
  <si>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</si>
  <si>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</si>
  <si>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</si>
  <si>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</si>
  <si>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</si>
  <si>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</si>
  <si>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</si>
  <si>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</si>
  <si>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</si>
  <si>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</si>
  <si>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</si>
  <si>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</si>
  <si>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</si>
  <si>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</si>
  <si>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</si>
  <si>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</si>
  <si>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</si>
  <si>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</si>
  <si>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</si>
  <si>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</si>
  <si>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</si>
  <si>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</si>
  <si>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</si>
  <si>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</si>
  <si>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</si>
  <si>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</si>
  <si>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</si>
  <si>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</si>
  <si>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</si>
  <si>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</si>
  <si>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</si>
  <si>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</si>
  <si>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</si>
  <si>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</si>
  <si>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</si>
  <si>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</si>
  <si>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</si>
  <si>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</si>
  <si>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</si>
  <si>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</si>
  <si>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</si>
  <si>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</si>
  <si>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</si>
  <si>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</si>
  <si>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</si>
  <si>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</si>
  <si>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</si>
  <si>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</si>
  <si>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</si>
  <si>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</si>
  <si>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</si>
  <si>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</si>
  <si>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</si>
  <si>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</si>
  <si>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</si>
  <si>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</si>
  <si>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</si>
  <si>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</si>
  <si>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</si>
  <si>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</si>
  <si>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</si>
  <si>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</si>
  <si>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</si>
  <si>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</si>
  <si>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</si>
  <si>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</si>
  <si>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</si>
  <si>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</si>
  <si>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</si>
  <si>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</si>
  <si>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</si>
  <si>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</si>
  <si>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</si>
  <si>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</si>
  <si>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</si>
  <si>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</si>
  <si>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</si>
  <si>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</si>
  <si>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</si>
  <si>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</si>
  <si>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</si>
  <si>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</si>
  <si>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</si>
  <si>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</si>
  <si>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</si>
  <si>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</si>
  <si>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</si>
  <si>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</si>
  <si>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</si>
  <si>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</si>
  <si>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</si>
  <si>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</si>
  <si>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</si>
  <si>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</si>
  <si>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</si>
  <si>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</si>
  <si>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</si>
  <si>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</si>
  <si>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</si>
  <si>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</si>
  <si>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</si>
  <si>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</si>
  <si>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</si>
  <si>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</si>
  <si>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</si>
  <si>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</si>
  <si>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</si>
  <si>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</si>
  <si>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</si>
  <si>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</si>
  <si>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</si>
  <si>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</si>
  <si>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</si>
  <si>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</si>
  <si>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</si>
  <si>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</si>
  <si>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</si>
  <si>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</si>
  <si>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</si>
  <si>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</si>
  <si>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</si>
  <si>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</si>
  <si>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</si>
  <si>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</si>
  <si>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</si>
  <si>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</si>
  <si>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</si>
  <si>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</si>
  <si>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</si>
  <si>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</si>
  <si>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</si>
  <si>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</si>
  <si>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</si>
  <si>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</si>
  <si>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</si>
  <si>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</si>
  <si>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</si>
  <si>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</si>
  <si>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</si>
  <si>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</si>
  <si>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</si>
  <si>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</si>
  <si>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</si>
  <si>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</si>
  <si>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</si>
  <si>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</si>
  <si>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</si>
  <si>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</si>
  <si>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</si>
  <si>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</si>
  <si>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</si>
  <si>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</si>
  <si>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</si>
  <si>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</si>
  <si>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</si>
  <si>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</si>
  <si>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</si>
  <si>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</si>
  <si>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</si>
  <si>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</si>
  <si>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</si>
  <si>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</si>
  <si>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</si>
  <si>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</si>
  <si>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</si>
  <si>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</si>
  <si>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</si>
  <si>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</si>
  <si>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</si>
  <si>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</si>
  <si>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</si>
  <si>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</si>
  <si>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</si>
  <si>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</si>
  <si>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</si>
  <si>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</si>
  <si>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</si>
  <si>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</si>
  <si>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</si>
  <si>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</si>
  <si>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</si>
  <si>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</si>
  <si>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</si>
  <si>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</si>
  <si>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</si>
  <si>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</si>
  <si>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</si>
  <si>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</si>
  <si>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</si>
  <si>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</si>
  <si>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</si>
  <si>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</si>
  <si>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</si>
  <si>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</si>
  <si>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</si>
  <si>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</si>
  <si>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</si>
  <si>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</si>
  <si>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</si>
  <si>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</si>
  <si>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</si>
  <si>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</si>
  <si>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</si>
  <si>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</si>
  <si>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</si>
  <si>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</si>
  <si>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</si>
  <si>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</si>
  <si>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</si>
  <si>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</si>
  <si>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</si>
  <si>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</si>
  <si>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</si>
  <si>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</si>
  <si>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</si>
  <si>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</si>
  <si>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</si>
  <si>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</si>
  <si>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</si>
  <si>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</si>
  <si>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</si>
  <si>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</si>
  <si>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</si>
  <si>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</si>
  <si>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</si>
  <si>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</si>
  <si>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</si>
  <si>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</si>
  <si>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</si>
  <si>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</si>
  <si>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</si>
  <si>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</si>
  <si>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</si>
  <si>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</si>
  <si>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</si>
  <si>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</si>
  <si>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</si>
  <si>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</si>
  <si>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</si>
  <si>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</si>
  <si>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</si>
  <si>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</si>
  <si>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</si>
  <si>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</si>
  <si>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</si>
  <si>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</si>
  <si>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</si>
  <si>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</si>
  <si>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</si>
  <si>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</si>
  <si>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</si>
  <si>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</si>
  <si>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</si>
  <si>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</si>
  <si>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</si>
  <si>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</si>
  <si>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</si>
  <si>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</si>
  <si>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</si>
  <si>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</si>
  <si>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</si>
  <si>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</si>
  <si>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</si>
  <si>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</si>
  <si>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</si>
  <si>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</si>
  <si>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</si>
  <si>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</si>
  <si>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</si>
  <si>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</si>
  <si>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</si>
  <si>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</si>
  <si>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</si>
  <si>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</si>
  <si>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</si>
  <si>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</si>
  <si>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</si>
  <si>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</si>
  <si>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</si>
  <si>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</si>
  <si>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</si>
  <si>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</si>
  <si>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</si>
  <si>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</si>
  <si>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</si>
  <si>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</si>
  <si>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</si>
  <si>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</si>
  <si>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</si>
  <si>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</si>
  <si>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</si>
  <si>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</si>
  <si>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</si>
  <si>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</si>
  <si>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</si>
  <si>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</si>
  <si>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</si>
  <si>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</si>
  <si>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</si>
  <si>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</si>
  <si>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</si>
  <si>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</si>
  <si>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</si>
  <si>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</si>
  <si>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</si>
  <si>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</si>
  <si>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</si>
  <si>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</si>
  <si>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</si>
  <si>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</si>
  <si>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</si>
  <si>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</si>
  <si>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</si>
  <si>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</si>
  <si>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</si>
  <si>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</si>
  <si>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</si>
  <si>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</si>
  <si>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</si>
  <si>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</si>
  <si>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</si>
  <si>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</si>
  <si>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</si>
  <si>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</si>
  <si>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</si>
  <si>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</si>
  <si>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</si>
  <si>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</si>
  <si>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</si>
  <si>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</si>
  <si>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</si>
  <si>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</si>
  <si>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</si>
  <si>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</si>
  <si>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</si>
  <si>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</si>
  <si>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</si>
  <si>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</si>
  <si>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</si>
  <si>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</si>
  <si>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</si>
  <si>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</si>
  <si>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</si>
  <si>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</si>
  <si>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</si>
  <si>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</si>
  <si>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</si>
  <si>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</si>
  <si>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</si>
  <si>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</si>
  <si>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</si>
  <si>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</si>
  <si>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</si>
  <si>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</si>
  <si>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</si>
  <si>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</si>
  <si>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</si>
  <si>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</si>
  <si>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</si>
  <si>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</si>
  <si>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</si>
  <si>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</si>
  <si>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</si>
  <si>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</si>
  <si>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</si>
  <si>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</si>
  <si>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</si>
  <si>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</si>
  <si>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</si>
  <si>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</si>
  <si>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</si>
  <si>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</si>
  <si>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</si>
  <si>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</si>
  <si>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</si>
  <si>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</si>
  <si>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</si>
  <si>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</si>
  <si>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</si>
  <si>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</si>
  <si>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</si>
  <si>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</si>
  <si>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</si>
  <si>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</si>
  <si>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</si>
  <si>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</si>
  <si>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</si>
  <si>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</si>
  <si>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</si>
  <si>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</si>
  <si>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</si>
  <si>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</si>
  <si>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</si>
  <si>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</si>
  <si>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</si>
  <si>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</si>
  <si>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</si>
  <si>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</si>
  <si>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</si>
  <si>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</si>
  <si>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</si>
  <si>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</si>
  <si>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</si>
  <si>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</si>
  <si>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</si>
  <si>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</si>
  <si>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</si>
  <si>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</si>
  <si>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</si>
  <si>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</si>
  <si>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</si>
  <si>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</si>
  <si>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</si>
  <si>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</si>
  <si>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</si>
  <si>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</si>
  <si>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</si>
  <si>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</si>
  <si>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</si>
  <si>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</si>
  <si>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</si>
  <si>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</si>
  <si>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</si>
  <si>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</si>
  <si>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</si>
  <si>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</si>
  <si>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</si>
  <si>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</si>
  <si>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</si>
  <si>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</si>
  <si>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</si>
  <si>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</si>
  <si>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</si>
  <si>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</si>
  <si>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</si>
  <si>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</si>
  <si>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</si>
  <si>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</si>
  <si>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</si>
  <si>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</si>
  <si>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</si>
  <si>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</si>
  <si>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</si>
  <si>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</si>
  <si>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</si>
  <si>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</si>
  <si>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</si>
  <si>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</si>
  <si>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</si>
  <si>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</si>
  <si>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</si>
  <si>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</si>
  <si>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</si>
  <si>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</si>
  <si>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</si>
  <si>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</si>
  <si>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</si>
  <si>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</si>
  <si>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</si>
  <si>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</si>
  <si>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</si>
  <si>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</si>
  <si>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</si>
  <si>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</si>
  <si>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</si>
  <si>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</si>
  <si>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</si>
  <si>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</si>
  <si>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</si>
  <si>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</si>
  <si>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</si>
  <si>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</si>
  <si>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</si>
  <si>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</si>
  <si>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</si>
  <si>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</si>
  <si>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</si>
  <si>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</si>
  <si>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</si>
  <si>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</si>
  <si>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</si>
  <si>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</si>
  <si>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</si>
  <si>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</si>
  <si>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</si>
  <si>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</si>
  <si>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</si>
  <si>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</si>
  <si>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</si>
  <si>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</si>
  <si>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</si>
  <si>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</si>
  <si>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</si>
  <si>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</si>
  <si>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</si>
  <si>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</si>
  <si>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</si>
  <si>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</si>
  <si>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</si>
  <si>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</si>
  <si>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</si>
  <si>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</si>
  <si>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</si>
  <si>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</si>
  <si>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</si>
  <si>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</si>
  <si>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</si>
  <si>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</si>
  <si>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</si>
  <si>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</si>
  <si>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</si>
  <si>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</si>
  <si>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</si>
  <si>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</si>
  <si>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</si>
  <si>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</si>
  <si>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</si>
  <si>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</si>
  <si>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</si>
  <si>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</si>
  <si>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</si>
  <si>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</si>
  <si>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</si>
  <si>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</si>
  <si>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</si>
  <si>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</si>
  <si>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</si>
  <si>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</si>
  <si>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</si>
  <si>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</si>
  <si>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</si>
  <si>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</si>
  <si>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</si>
  <si>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</si>
  <si>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</si>
  <si>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</si>
  <si>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</si>
  <si>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</si>
  <si>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</si>
  <si>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</si>
  <si>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</si>
  <si>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</si>
  <si>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</si>
  <si>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</si>
  <si>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</si>
  <si>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</si>
  <si>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</si>
  <si>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</si>
  <si>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</si>
  <si>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</si>
  <si>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</si>
  <si>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</si>
  <si>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</si>
  <si>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</si>
  <si>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</si>
  <si>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</si>
  <si>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</si>
  <si>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</si>
  <si>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</si>
  <si>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</si>
  <si>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</si>
  <si>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</si>
  <si>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</si>
  <si>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</si>
  <si>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</si>
  <si>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</si>
  <si>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</si>
  <si>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</si>
  <si>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</si>
  <si>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</si>
  <si>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</si>
  <si>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</si>
  <si>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</si>
  <si>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</si>
  <si>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</si>
  <si>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</si>
  <si>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</si>
  <si>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</si>
  <si>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</si>
  <si>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</si>
  <si>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</si>
  <si>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</si>
  <si>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</si>
  <si>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</si>
  <si>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</si>
  <si>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</si>
  <si>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</si>
  <si>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</si>
  <si>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</si>
  <si>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</si>
  <si>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</si>
  <si>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</si>
  <si>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</si>
  <si>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</si>
  <si>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</si>
  <si>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</si>
  <si>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</si>
  <si>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</si>
  <si>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</si>
  <si>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</si>
  <si>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</si>
  <si>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</si>
  <si>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</si>
  <si>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</si>
  <si>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</si>
  <si>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</si>
  <si>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</si>
  <si>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</si>
  <si>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</si>
  <si>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</si>
  <si>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</si>
  <si>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</si>
  <si>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</si>
  <si>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</si>
  <si>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</si>
  <si>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</si>
  <si>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</si>
  <si>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</si>
  <si>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</si>
  <si>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</si>
  <si>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</si>
  <si>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</si>
  <si>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</si>
  <si>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</si>
  <si>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</si>
  <si>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</si>
  <si>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</si>
  <si>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</si>
  <si>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</si>
  <si>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</si>
  <si>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</si>
  <si>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</si>
  <si>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</si>
  <si>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</si>
  <si>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</si>
  <si>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</si>
  <si>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</si>
  <si>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</si>
  <si>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</si>
  <si>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</si>
  <si>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</si>
  <si>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</si>
  <si>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</si>
  <si>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</si>
  <si>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</si>
  <si>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</si>
  <si>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</si>
  <si>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</si>
  <si>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</si>
  <si>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</si>
  <si>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</si>
  <si>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</si>
  <si>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</si>
  <si>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</si>
  <si>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</si>
  <si>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</si>
  <si>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</si>
  <si>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</si>
  <si>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</si>
  <si>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</si>
  <si>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</si>
  <si>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</si>
  <si>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</si>
  <si>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</si>
  <si>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</si>
  <si>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</si>
  <si>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</si>
  <si>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</si>
  <si>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</si>
  <si>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</si>
  <si>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</si>
  <si>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</si>
  <si>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</si>
  <si>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</si>
  <si>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</si>
  <si>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</si>
  <si>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</si>
  <si>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</si>
  <si>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</si>
  <si>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</si>
  <si>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</si>
  <si>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</si>
  <si>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</si>
  <si>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</si>
  <si>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</si>
  <si>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</si>
  <si>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</si>
  <si>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</si>
  <si>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</si>
  <si>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</si>
  <si>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</si>
  <si>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</si>
  <si>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</si>
  <si>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</si>
  <si>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</si>
  <si>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</si>
  <si>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</si>
  <si>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</si>
  <si>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</si>
  <si>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</si>
  <si>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</si>
  <si>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</si>
  <si>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</si>
  <si>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</si>
  <si>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</si>
  <si>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</si>
  <si>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</si>
  <si>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</si>
  <si>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</si>
  <si>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</si>
  <si>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</si>
  <si>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</si>
  <si>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</si>
  <si>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</si>
  <si>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</si>
  <si>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</si>
  <si>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</si>
  <si>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</si>
  <si>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</si>
  <si>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</si>
  <si>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</si>
  <si>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</si>
  <si>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</si>
  <si>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</si>
  <si>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</si>
  <si>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</si>
  <si>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</si>
  <si>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</si>
  <si>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</si>
  <si>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</si>
  <si>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</si>
  <si>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</si>
  <si>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</si>
  <si>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</si>
  <si>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</si>
  <si>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</si>
  <si>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</si>
  <si>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</si>
  <si>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</si>
  <si>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</si>
  <si>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</si>
  <si>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</si>
  <si>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</si>
  <si>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</si>
  <si>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</si>
  <si>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</si>
  <si>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</si>
  <si>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</si>
  <si>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</si>
  <si>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</si>
  <si>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</si>
  <si>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</si>
  <si>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</si>
  <si>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</si>
  <si>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</si>
  <si>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</si>
  <si>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</si>
  <si>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</si>
  <si>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</si>
  <si>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</si>
  <si>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</si>
  <si>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</si>
  <si>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</si>
  <si>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</si>
  <si>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</si>
  <si>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</si>
  <si>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</si>
  <si>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</si>
  <si>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</si>
  <si>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</si>
  <si>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</si>
  <si>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</si>
  <si>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</si>
  <si>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</si>
  <si>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</si>
  <si>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</si>
  <si>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</si>
  <si>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</si>
  <si>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</si>
  <si>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</si>
  <si>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</si>
  <si>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</si>
  <si>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</si>
  <si>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</si>
  <si>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</si>
  <si>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</si>
  <si>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</si>
  <si>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</si>
  <si>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</si>
  <si>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</si>
  <si>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</si>
  <si>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</si>
  <si>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</si>
  <si>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</si>
  <si>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</si>
  <si>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</si>
  <si>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</si>
  <si>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</si>
  <si>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</si>
  <si>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</si>
  <si>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</si>
  <si>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</si>
  <si>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</si>
  <si>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</si>
  <si>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</si>
  <si>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</si>
  <si>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</si>
  <si>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</si>
  <si>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</si>
  <si>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</si>
  <si>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</si>
  <si>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</si>
  <si>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</si>
  <si>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</si>
  <si>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</si>
  <si>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</si>
  <si>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</si>
  <si>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</si>
  <si>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</si>
  <si>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</si>
  <si>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</si>
  <si>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</si>
  <si>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</si>
  <si>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</si>
  <si>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</si>
  <si>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</si>
  <si>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</si>
  <si>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</si>
  <si>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</si>
  <si>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</si>
  <si>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</si>
  <si>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</si>
  <si>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</si>
  <si>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</si>
  <si>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</si>
  <si>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</si>
  <si>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</si>
  <si>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</si>
  <si>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</si>
  <si>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</si>
  <si>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</si>
  <si>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</si>
  <si>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</si>
  <si>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</si>
  <si>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</si>
  <si>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</si>
  <si>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</si>
  <si>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</si>
  <si>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</si>
  <si>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</si>
  <si>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</si>
  <si>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</si>
  <si>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</si>
  <si>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</si>
  <si>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</si>
  <si>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</si>
  <si>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</si>
  <si>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</si>
  <si>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</si>
  <si>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</si>
  <si>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</si>
  <si>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</si>
  <si>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</si>
  <si>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</si>
  <si>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</si>
  <si>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</si>
  <si>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</si>
  <si>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</si>
  <si>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</si>
  <si>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</si>
  <si>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</si>
  <si>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</si>
  <si>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</si>
  <si>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</si>
  <si>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</si>
  <si>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</si>
  <si>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</si>
  <si>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</si>
  <si>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</si>
  <si>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</si>
  <si>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</si>
  <si>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</si>
  <si>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</si>
  <si>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</si>
  <si>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</si>
  <si>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</si>
  <si>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</si>
  <si>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</si>
  <si>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</si>
  <si>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</si>
  <si>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</si>
  <si>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</si>
  <si>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</si>
  <si>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</si>
  <si>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</si>
  <si>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</si>
  <si>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</si>
  <si>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</si>
  <si>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</si>
  <si>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</si>
  <si>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</si>
  <si>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</si>
  <si>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</si>
  <si>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</si>
  <si>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</si>
  <si>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</si>
  <si>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</si>
  <si>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</si>
  <si>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</si>
  <si>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</si>
  <si>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</si>
  <si>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</si>
  <si>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</si>
  <si>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</si>
  <si>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</si>
  <si>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</si>
  <si>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</si>
  <si>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</si>
  <si>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</si>
  <si>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</si>
  <si>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</si>
  <si>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</si>
  <si>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</si>
  <si>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</si>
  <si>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</si>
  <si>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</si>
  <si>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</si>
  <si>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</si>
  <si>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</si>
  <si>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</si>
  <si>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</si>
  <si>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</si>
  <si>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</si>
  <si>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</si>
  <si>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</si>
  <si>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</si>
  <si>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</si>
  <si>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</si>
  <si>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</si>
  <si>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</si>
  <si>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</si>
  <si>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</si>
  <si>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</si>
  <si>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</si>
  <si>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</si>
  <si>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</si>
  <si>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</si>
  <si>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</si>
  <si>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</si>
  <si>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</si>
  <si>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</si>
  <si>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</si>
  <si>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</si>
  <si>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</si>
  <si>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</si>
  <si>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</si>
  <si>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</si>
  <si>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</si>
  <si>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</si>
  <si>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</si>
  <si>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</si>
  <si>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</si>
  <si>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</si>
  <si>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</si>
  <si>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</si>
  <si>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</si>
  <si>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</si>
  <si>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</si>
  <si>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</si>
  <si>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</si>
  <si>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</si>
  <si>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</si>
  <si>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</si>
  <si>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</si>
  <si>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</si>
  <si>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</si>
  <si>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</si>
  <si>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</si>
  <si>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</si>
  <si>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</si>
  <si>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</si>
  <si>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</si>
  <si>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</si>
  <si>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</si>
  <si>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</si>
  <si>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</si>
  <si>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</si>
  <si>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</si>
  <si>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</si>
  <si>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</si>
  <si>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</si>
  <si>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</si>
  <si>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</si>
  <si>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</si>
  <si>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</si>
  <si>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</si>
  <si>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</si>
  <si>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</si>
  <si>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</si>
  <si>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</si>
  <si>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</si>
  <si>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</si>
  <si>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</si>
  <si>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</si>
  <si>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</si>
  <si>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</si>
  <si>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</si>
  <si>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</si>
  <si>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</si>
  <si>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</si>
  <si>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</si>
  <si>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</si>
  <si>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</si>
  <si>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</si>
  <si>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</si>
  <si>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</si>
  <si>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</si>
  <si>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</si>
  <si>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</si>
  <si>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</si>
  <si>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</si>
  <si>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</si>
  <si>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</si>
  <si>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</si>
  <si>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</si>
  <si>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</si>
  <si>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</si>
  <si>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</si>
  <si>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</si>
  <si>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</si>
  <si>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</si>
  <si>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</si>
  <si>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</si>
  <si>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</si>
  <si>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</si>
  <si>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</si>
  <si>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</si>
  <si>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</si>
  <si>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</si>
  <si>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</si>
  <si>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</si>
  <si>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</si>
  <si>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</si>
  <si>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</si>
  <si>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</si>
  <si>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</si>
  <si>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</si>
  <si>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</si>
  <si>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</si>
  <si>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</si>
  <si>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</si>
  <si>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</si>
  <si>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</si>
  <si>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</si>
  <si>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</si>
  <si>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</si>
  <si>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</si>
  <si>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</si>
  <si>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</si>
  <si>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</si>
  <si>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</si>
  <si>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</si>
  <si>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</si>
  <si>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</si>
  <si>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</si>
  <si>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</si>
  <si>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</si>
  <si>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</si>
  <si>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</si>
  <si>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</si>
  <si>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</si>
  <si>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</si>
  <si>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</si>
  <si>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</si>
  <si>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</si>
  <si>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</si>
  <si>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</si>
  <si>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</si>
  <si>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</si>
  <si>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</si>
  <si>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</si>
  <si>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</si>
  <si>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</si>
  <si>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</si>
  <si>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</si>
  <si>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</si>
  <si>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</si>
  <si>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</si>
  <si>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</si>
  <si>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</si>
  <si>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</si>
  <si>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</si>
  <si>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</si>
  <si>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</si>
  <si>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</si>
  <si>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</si>
  <si>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</si>
  <si>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</si>
  <si>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</si>
  <si>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</si>
  <si>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</si>
  <si>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</si>
  <si>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</si>
  <si>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</si>
  <si>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</si>
  <si>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</si>
  <si>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</si>
  <si>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</si>
  <si>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</si>
  <si>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</si>
  <si>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</si>
  <si>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</si>
  <si>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</si>
  <si>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</si>
  <si>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</si>
  <si>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</si>
  <si>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</si>
  <si>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</si>
  <si>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</si>
  <si>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</si>
  <si>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</si>
  <si>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</si>
  <si>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</si>
  <si>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</si>
  <si>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</si>
  <si>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</si>
  <si>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</si>
  <si>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</si>
  <si>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</si>
  <si>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</si>
  <si>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</si>
  <si>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</si>
  <si>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</si>
  <si>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</si>
  <si>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</si>
  <si>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</si>
  <si>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</si>
  <si>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</si>
  <si>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</si>
  <si>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</si>
  <si>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</si>
  <si>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</si>
  <si>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</si>
  <si>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</si>
  <si>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</si>
  <si>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</si>
  <si>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</si>
  <si>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</si>
  <si>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</si>
  <si>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</si>
  <si>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</si>
  <si>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</si>
  <si>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</si>
  <si>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</si>
  <si>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</si>
  <si>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</si>
  <si>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</si>
  <si>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</si>
  <si>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</si>
  <si>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</si>
  <si>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</si>
  <si>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</si>
  <si>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</si>
  <si>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</si>
  <si>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</si>
  <si>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</si>
  <si>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</si>
  <si>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</si>
  <si>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</si>
  <si>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</si>
  <si>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</si>
  <si>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</si>
  <si>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</si>
  <si>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</si>
  <si>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</si>
  <si>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</si>
  <si>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</si>
  <si>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</si>
  <si>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</si>
  <si>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</si>
  <si>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</si>
  <si>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</si>
  <si>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</si>
  <si>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</si>
  <si>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</si>
  <si>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</si>
  <si>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</si>
  <si>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</si>
  <si>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</si>
  <si>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</si>
  <si>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</si>
  <si>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</si>
  <si>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</si>
  <si>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</si>
  <si>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</si>
  <si>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</si>
  <si>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</si>
  <si>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</si>
  <si>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</si>
  <si>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</si>
  <si>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</si>
  <si>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</si>
  <si>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</si>
  <si>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</si>
  <si>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</si>
  <si>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</si>
  <si>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</si>
  <si>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</si>
  <si>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</si>
  <si>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</si>
  <si>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</si>
  <si>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</si>
  <si>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</si>
  <si>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</si>
  <si>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</si>
  <si>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</si>
  <si>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</si>
  <si>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</si>
  <si>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</si>
  <si>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</si>
  <si>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</si>
  <si>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</si>
  <si>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</si>
  <si>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</si>
  <si>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</si>
  <si>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</si>
  <si>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</si>
  <si>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</si>
  <si>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</si>
  <si>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</si>
  <si>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</si>
  <si>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</si>
  <si>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</si>
  <si>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</si>
  <si>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</si>
  <si>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</si>
  <si>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</si>
  <si>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</si>
  <si>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</si>
  <si>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</si>
  <si>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</si>
  <si>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</si>
  <si>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</si>
  <si>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</si>
  <si>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</si>
  <si>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</si>
  <si>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</si>
  <si>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</si>
  <si>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</si>
  <si>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</si>
  <si>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</si>
  <si>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</si>
  <si>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</si>
  <si>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</si>
  <si>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</si>
  <si>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</si>
  <si>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</si>
  <si>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</si>
  <si>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</si>
  <si>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</si>
  <si>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</si>
  <si>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</si>
  <si>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</si>
  <si>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</si>
  <si>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</si>
  <si>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</si>
  <si>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</si>
  <si>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</si>
  <si>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</si>
  <si>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</si>
  <si>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</si>
  <si>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</si>
  <si>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</si>
  <si>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</si>
  <si>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</si>
  <si>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</si>
  <si>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</si>
  <si>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</si>
  <si>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</si>
  <si>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</si>
  <si>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</si>
  <si>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</si>
  <si>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</si>
  <si>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</si>
  <si>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</si>
  <si>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</si>
  <si>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</si>
  <si>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</si>
  <si>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</si>
  <si>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</si>
  <si>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</si>
  <si>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</si>
  <si>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</si>
  <si>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</si>
  <si>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</si>
  <si>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</si>
  <si>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</si>
  <si>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</si>
  <si>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</si>
  <si>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</si>
  <si>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</si>
  <si>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</si>
  <si>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</si>
  <si>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</si>
  <si>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</si>
  <si>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</si>
  <si>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</si>
  <si>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</si>
  <si>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</si>
  <si>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</si>
  <si>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</si>
  <si>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</si>
  <si>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</si>
  <si>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</si>
  <si>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</si>
  <si>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</si>
  <si>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</si>
  <si>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</si>
  <si>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</si>
  <si>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</si>
  <si>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</si>
  <si>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</si>
  <si>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</si>
  <si>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</si>
  <si>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</si>
  <si>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</si>
  <si>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</si>
  <si>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</si>
  <si>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</si>
  <si>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</si>
  <si>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</si>
  <si>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</si>
  <si>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</si>
  <si>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</si>
  <si>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</si>
  <si>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</si>
  <si>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</si>
  <si>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</si>
  <si>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</si>
  <si>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</si>
  <si>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</si>
  <si>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</si>
  <si>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</si>
  <si>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</si>
  <si>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</si>
  <si>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</si>
  <si>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</si>
  <si>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</si>
  <si>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</si>
  <si>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</si>
  <si>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</si>
  <si>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</si>
  <si>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</si>
  <si>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</si>
  <si>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</si>
  <si>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</si>
  <si>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</si>
  <si>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</si>
  <si>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</si>
  <si>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</si>
  <si>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</si>
  <si>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</si>
  <si>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</si>
  <si>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</si>
  <si>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</si>
  <si>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</si>
  <si>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</si>
  <si>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</si>
  <si>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</si>
  <si>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</si>
  <si>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</si>
  <si>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</si>
  <si>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</si>
  <si>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</si>
  <si>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</si>
  <si>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</si>
  <si>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</si>
  <si>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</si>
  <si>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</si>
  <si>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</si>
  <si>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</si>
  <si>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</si>
  <si>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</si>
  <si>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</si>
  <si>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</si>
  <si>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</si>
  <si>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</si>
  <si>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</si>
  <si>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</si>
  <si>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</si>
  <si>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</si>
  <si>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</si>
  <si>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</si>
  <si>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</si>
  <si>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</si>
  <si>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</si>
  <si>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</si>
  <si>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</si>
  <si>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</si>
  <si>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</si>
  <si>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</si>
  <si>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</si>
  <si>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</si>
  <si>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</si>
  <si>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</si>
  <si>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</si>
  <si>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</si>
  <si>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</si>
  <si>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</si>
  <si>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</si>
  <si>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</si>
  <si>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</si>
  <si>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</si>
  <si>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</si>
  <si>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</si>
  <si>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</si>
  <si>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</si>
  <si>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</si>
  <si>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</si>
  <si>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</si>
  <si>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</si>
  <si>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</si>
  <si>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</si>
  <si>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</si>
  <si>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</si>
  <si>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</si>
  <si>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</si>
  <si>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</si>
  <si>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</si>
  <si>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</si>
  <si>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</si>
  <si>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</si>
  <si>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</si>
  <si>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</si>
  <si>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</si>
  <si>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</si>
  <si>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</si>
  <si>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</si>
  <si>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</si>
  <si>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</si>
  <si>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</si>
  <si>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</si>
  <si>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</si>
  <si>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</si>
  <si>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</si>
  <si>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</si>
  <si>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</si>
  <si>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</si>
  <si>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</si>
  <si>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</si>
  <si>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</si>
  <si>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</si>
  <si>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</si>
  <si>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</si>
  <si>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</si>
  <si>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</si>
  <si>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</si>
  <si>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</si>
  <si>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</si>
  <si>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</si>
  <si>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</si>
  <si>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</si>
  <si>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</si>
  <si>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</si>
  <si>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</si>
  <si>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</si>
  <si>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</si>
  <si>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</si>
  <si>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</si>
  <si>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</si>
  <si>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</si>
  <si>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</si>
  <si>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</si>
  <si>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</si>
  <si>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</si>
  <si>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</si>
  <si>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</si>
  <si>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</si>
  <si>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</si>
  <si>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</si>
  <si>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</si>
  <si>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</si>
  <si>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</si>
  <si>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</si>
  <si>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</si>
  <si>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</si>
  <si>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</si>
  <si>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</si>
  <si>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</si>
  <si>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</si>
  <si>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</si>
  <si>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</si>
  <si>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</si>
  <si>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</si>
  <si>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</si>
  <si>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</si>
  <si>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</si>
  <si>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</si>
  <si>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</si>
  <si>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</si>
  <si>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</si>
  <si>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</si>
  <si>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</si>
  <si>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</si>
  <si>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</si>
  <si>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</si>
  <si>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</si>
  <si>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</si>
  <si>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</si>
  <si>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</si>
  <si>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</si>
  <si>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</si>
  <si>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</si>
  <si>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</si>
  <si>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</si>
  <si>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</si>
  <si>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</si>
  <si>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</si>
  <si>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</si>
  <si>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</si>
  <si>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</si>
  <si>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</si>
  <si>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</si>
  <si>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</si>
  <si>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</si>
  <si>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</si>
  <si>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</si>
  <si>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</si>
  <si>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</si>
  <si>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</si>
  <si>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</si>
  <si>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</si>
  <si>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</si>
  <si>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</si>
  <si>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</si>
  <si>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</si>
  <si>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</si>
  <si>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</si>
  <si>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</si>
  <si>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</si>
  <si>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</si>
  <si>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</si>
  <si>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</si>
  <si>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</si>
  <si>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</si>
  <si>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</si>
  <si>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</si>
  <si>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</si>
  <si>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</si>
  <si>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</si>
  <si>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</si>
  <si>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</si>
  <si>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</si>
  <si>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</si>
  <si>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</si>
  <si>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</si>
  <si>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</si>
  <si>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</si>
  <si>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</si>
  <si>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</si>
  <si>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</si>
  <si>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</si>
  <si>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</si>
  <si>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</si>
  <si>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</si>
  <si>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</si>
  <si>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</si>
  <si>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</si>
  <si>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</si>
  <si>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</si>
  <si>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</si>
  <si>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</si>
  <si>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</si>
  <si>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</si>
  <si>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</si>
  <si>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</si>
  <si>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</si>
  <si>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</si>
  <si>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</si>
  <si>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</si>
  <si>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</si>
  <si>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</si>
  <si>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</si>
  <si>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</si>
  <si>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</si>
  <si>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</si>
  <si>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</si>
  <si>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</si>
  <si>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</si>
  <si>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</si>
  <si>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</si>
  <si>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</si>
  <si>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</si>
  <si>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</si>
  <si>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</si>
  <si>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</si>
  <si>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</si>
  <si>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</si>
  <si>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</si>
  <si>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</si>
  <si>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</si>
  <si>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</si>
  <si>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</si>
  <si>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</si>
  <si>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</si>
  <si>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</si>
  <si>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</si>
  <si>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</si>
  <si>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</si>
  <si>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</si>
  <si>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</si>
  <si>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</si>
  <si>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</si>
  <si>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</si>
  <si>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</si>
  <si>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</si>
  <si>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</si>
  <si>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</si>
  <si>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</si>
  <si>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</si>
  <si>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</si>
  <si>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</si>
  <si>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</si>
  <si>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</si>
  <si>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</si>
  <si>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</si>
  <si>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</si>
  <si>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</si>
  <si>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</si>
  <si>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</si>
  <si>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</si>
  <si>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</si>
  <si>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</si>
  <si>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</si>
  <si>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</si>
  <si>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</si>
  <si>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</si>
  <si>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</si>
  <si>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</si>
  <si>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</si>
  <si>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</si>
  <si>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</si>
  <si>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</si>
  <si>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</si>
  <si>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</si>
  <si>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</si>
  <si>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</si>
  <si>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</si>
  <si>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</si>
  <si>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</si>
  <si>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</si>
  <si>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</si>
  <si>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</si>
  <si>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</si>
  <si>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</si>
  <si>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</si>
  <si>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</si>
  <si>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</si>
  <si>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</si>
  <si>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</si>
  <si>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</si>
  <si>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</si>
  <si>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</si>
  <si>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</si>
  <si>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</si>
  <si>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</si>
  <si>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</si>
  <si>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</si>
  <si>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</si>
  <si>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</si>
  <si>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</si>
  <si>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</si>
  <si>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</si>
  <si>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</si>
  <si>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</si>
  <si>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</si>
  <si>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</si>
  <si>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</si>
  <si>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</si>
  <si>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</si>
  <si>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</si>
  <si>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</si>
  <si>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</si>
  <si>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</si>
  <si>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</si>
  <si>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</si>
  <si>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</si>
  <si>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</si>
  <si>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</si>
  <si>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</si>
  <si>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</si>
  <si>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</si>
  <si>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</si>
  <si>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</si>
  <si>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</si>
  <si>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</si>
  <si>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</si>
  <si>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</si>
  <si>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</si>
  <si>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</si>
  <si>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</si>
  <si>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</si>
  <si>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</si>
  <si>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</si>
  <si>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</si>
  <si>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</si>
  <si>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</si>
  <si>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</si>
  <si>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</si>
  <si>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</si>
  <si>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</si>
  <si>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</si>
  <si>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</si>
  <si>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</si>
  <si>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</si>
  <si>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</si>
  <si>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</si>
  <si>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</si>
  <si>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</si>
  <si>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</si>
  <si>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</si>
  <si>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</si>
  <si>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</si>
  <si>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</si>
  <si>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</si>
  <si>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</si>
  <si>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</si>
  <si>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</si>
  <si>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</si>
  <si>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</si>
  <si>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</si>
  <si>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</si>
  <si>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</si>
  <si>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</si>
  <si>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</si>
  <si>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</si>
  <si>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</si>
  <si>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</si>
  <si>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</si>
  <si>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</si>
  <si>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</si>
  <si>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</si>
  <si>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</si>
  <si>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</si>
  <si>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</si>
  <si>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</si>
  <si>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</si>
  <si>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</si>
  <si>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</si>
  <si>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</si>
  <si>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</si>
  <si>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</si>
  <si>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</si>
  <si>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</si>
  <si>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</si>
  <si>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</si>
  <si>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</si>
  <si>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</si>
  <si>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</si>
  <si>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</si>
  <si>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</si>
  <si>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</si>
  <si>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</si>
  <si>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</si>
  <si>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</si>
  <si>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</si>
  <si>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</si>
  <si>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</si>
  <si>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</si>
  <si>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</si>
  <si>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</si>
  <si>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</si>
  <si>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</si>
  <si>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</si>
  <si>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</si>
  <si>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</si>
  <si>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</si>
  <si>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</si>
  <si>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</si>
  <si>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</si>
  <si>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</si>
  <si>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</si>
  <si>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</si>
  <si>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</si>
  <si>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</si>
  <si>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</si>
  <si>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</si>
  <si>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</si>
  <si>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</si>
  <si>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</si>
  <si>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</si>
  <si>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</si>
  <si>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</si>
  <si>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</si>
  <si>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</si>
  <si>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</si>
  <si>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</si>
  <si>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</si>
  <si>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</si>
  <si>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</si>
  <si>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</si>
  <si>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</si>
  <si>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</si>
  <si>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</si>
  <si>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</si>
  <si>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</si>
  <si>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</si>
  <si>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</si>
  <si>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</si>
  <si>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</si>
  <si>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</si>
  <si>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</si>
  <si>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</si>
  <si>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</si>
  <si>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</si>
  <si>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</si>
  <si>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</si>
  <si>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</si>
  <si>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</si>
  <si>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</si>
  <si>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</si>
  <si>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</si>
  <si>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</si>
  <si>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</si>
  <si>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</si>
  <si>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</si>
  <si>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</si>
  <si>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</si>
  <si>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</si>
  <si>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</si>
  <si>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</si>
  <si>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</si>
  <si>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</si>
  <si>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</si>
  <si>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</si>
  <si>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</si>
  <si>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</si>
  <si>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</si>
  <si>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</si>
  <si>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</si>
  <si>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</si>
  <si>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</si>
  <si>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</si>
  <si>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</si>
  <si>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</si>
  <si>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</si>
  <si>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</si>
  <si>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</si>
  <si>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</si>
  <si>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</si>
  <si>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</si>
  <si>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</si>
  <si>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</si>
  <si>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</si>
  <si>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</si>
  <si>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</si>
  <si>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</si>
  <si>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</si>
  <si>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</si>
  <si>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</si>
  <si>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</si>
  <si>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</si>
  <si>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</si>
  <si>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</si>
  <si>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</si>
  <si>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</si>
  <si>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</si>
  <si>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</si>
  <si>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</si>
  <si>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</si>
  <si>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</si>
  <si>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</si>
  <si>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</si>
  <si>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</si>
  <si>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</si>
  <si>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</si>
  <si>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</si>
  <si>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</si>
  <si>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</si>
  <si>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</si>
  <si>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</si>
  <si>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</si>
  <si>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</si>
  <si>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</si>
  <si>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</si>
  <si>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</si>
  <si>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</si>
  <si>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</si>
  <si>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</si>
  <si>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</si>
  <si>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</si>
  <si>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</si>
  <si>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</si>
  <si>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</si>
  <si>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</si>
  <si>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</si>
  <si>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</si>
  <si>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</si>
  <si>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</si>
  <si>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</si>
  <si>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</si>
  <si>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</si>
  <si>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</si>
  <si>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</si>
  <si>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</si>
  <si>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</si>
  <si>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</si>
  <si>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</si>
  <si>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</si>
  <si>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</si>
  <si>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</si>
  <si>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</si>
  <si>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</si>
  <si>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</si>
  <si>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</si>
  <si>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</si>
  <si>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</si>
  <si>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</si>
  <si>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</si>
  <si>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</si>
  <si>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</si>
  <si>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</si>
  <si>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</si>
  <si>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</si>
  <si>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</si>
  <si>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</si>
  <si>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</si>
  <si>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</si>
  <si>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</si>
  <si>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</si>
  <si>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</si>
  <si>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</si>
  <si>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</si>
  <si>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</si>
  <si>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</si>
  <si>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</si>
  <si>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</si>
  <si>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</si>
  <si>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</si>
  <si>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</si>
  <si>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</si>
  <si>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</si>
  <si>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</si>
  <si>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</si>
  <si>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</si>
  <si>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</si>
  <si>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</si>
  <si>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</si>
  <si>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</si>
  <si>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</si>
  <si>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</si>
  <si>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</si>
  <si>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</si>
  <si>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</si>
  <si>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</si>
  <si>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</si>
  <si>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</si>
  <si>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</si>
  <si>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</si>
  <si>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</si>
  <si>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</si>
  <si>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</si>
  <si>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</si>
  <si>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</si>
  <si>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</si>
  <si>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</si>
  <si>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</si>
  <si>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</si>
  <si>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</si>
  <si>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</si>
  <si>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</si>
  <si>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</si>
  <si>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</si>
  <si>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</si>
  <si>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</si>
  <si>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</si>
  <si>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</si>
  <si>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</si>
  <si>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</si>
  <si>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</si>
  <si>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</si>
  <si>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</si>
  <si>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</si>
  <si>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</si>
  <si>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</si>
  <si>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</si>
  <si>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</si>
  <si>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</si>
  <si>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</si>
  <si>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</si>
  <si>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</si>
  <si>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</si>
  <si>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</si>
  <si>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</si>
  <si>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</si>
  <si>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</si>
  <si>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</si>
  <si>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</si>
  <si>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</si>
  <si>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</si>
  <si>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</si>
  <si>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</si>
  <si>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</si>
  <si>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</si>
  <si>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</si>
  <si>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</si>
  <si>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</si>
  <si>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</si>
  <si>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</si>
  <si>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</si>
  <si>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</si>
  <si>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</si>
  <si>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</si>
  <si>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</si>
  <si>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</si>
  <si>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</si>
  <si>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</si>
  <si>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</si>
  <si>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</si>
  <si>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</si>
  <si>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</si>
  <si>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</si>
  <si>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</si>
  <si>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</si>
  <si>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</si>
  <si>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</si>
  <si>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</si>
  <si>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</si>
  <si>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</si>
  <si>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</si>
  <si>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</si>
  <si>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</si>
  <si>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</si>
  <si>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</si>
  <si>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</si>
  <si>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</si>
  <si>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</si>
  <si>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</si>
  <si>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</si>
  <si>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</si>
  <si>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</si>
  <si>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</si>
  <si>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</si>
  <si>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</si>
  <si>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</si>
  <si>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</si>
  <si>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</si>
  <si>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</si>
  <si>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</si>
  <si>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</si>
  <si>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</si>
  <si>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</si>
  <si>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</si>
  <si>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</si>
  <si>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</si>
  <si>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</si>
  <si>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</si>
  <si>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</si>
  <si>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</si>
  <si>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</si>
  <si>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</si>
  <si>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</si>
  <si>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</si>
  <si>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</si>
  <si>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</si>
  <si>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</si>
  <si>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</si>
  <si>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</si>
  <si>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</si>
  <si>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</si>
  <si>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</si>
  <si>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</si>
  <si>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</si>
  <si>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</si>
  <si>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</si>
  <si>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</si>
  <si>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</si>
  <si>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</si>
  <si>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</si>
  <si>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</si>
  <si>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</si>
  <si>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</si>
  <si>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</si>
  <si>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</si>
  <si>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</si>
  <si>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</si>
  <si>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</si>
  <si>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</si>
  <si>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</si>
  <si>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</si>
  <si>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</si>
  <si>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</si>
  <si>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</si>
  <si>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</si>
  <si>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</si>
  <si>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</si>
  <si>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</si>
  <si>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</si>
  <si>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</si>
  <si>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</si>
  <si>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</si>
  <si>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</si>
  <si>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</si>
  <si>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</si>
  <si>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</si>
  <si>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</si>
  <si>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</si>
  <si>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</si>
  <si>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</si>
  <si>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</si>
  <si>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</si>
  <si>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</si>
  <si>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</si>
  <si>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</si>
  <si>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</si>
  <si>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</si>
  <si>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</si>
  <si>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</si>
  <si>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</si>
  <si>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</si>
  <si>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</si>
  <si>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</si>
  <si>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</si>
  <si>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</si>
  <si>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</si>
  <si>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</si>
  <si>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</si>
  <si>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</si>
  <si>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</si>
  <si>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</si>
  <si>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</si>
  <si>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</si>
  <si>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</si>
  <si>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</si>
  <si>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</si>
  <si>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</si>
  <si>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</si>
  <si>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</si>
  <si>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</si>
  <si>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</si>
  <si>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</si>
  <si>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</si>
  <si>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</si>
  <si>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</si>
  <si>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</si>
  <si>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</si>
  <si>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</si>
  <si>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</si>
  <si>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</si>
  <si>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</si>
  <si>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</si>
  <si>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</si>
  <si>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</si>
  <si>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</si>
  <si>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</si>
  <si>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</si>
  <si>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</si>
  <si>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</si>
  <si>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</si>
  <si>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</si>
  <si>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</si>
  <si>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</si>
  <si>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</si>
  <si>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</si>
  <si>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</si>
  <si>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</si>
  <si>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</si>
  <si>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</si>
  <si>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</si>
  <si>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</si>
  <si>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</si>
  <si>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</si>
  <si>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</si>
  <si>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</si>
  <si>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</si>
  <si>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</si>
  <si>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</si>
  <si>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</si>
  <si>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</si>
  <si>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</si>
  <si>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</si>
  <si>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</si>
  <si>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</si>
  <si>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</si>
  <si>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</si>
  <si>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</si>
  <si>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</si>
  <si>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</si>
  <si>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</si>
  <si>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</si>
  <si>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</si>
  <si>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</si>
  <si>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</si>
  <si>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</si>
  <si>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</si>
  <si>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</si>
  <si>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</si>
  <si>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</si>
  <si>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</si>
  <si>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</si>
  <si>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</si>
  <si>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</si>
  <si>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</si>
  <si>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</si>
  <si>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</si>
  <si>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</si>
  <si>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</si>
  <si>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</si>
  <si>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</si>
  <si>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</si>
  <si>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</si>
  <si>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</si>
  <si>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</si>
  <si>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</si>
  <si>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</si>
  <si>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</si>
  <si>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</si>
  <si>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</si>
  <si>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</si>
  <si>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</si>
  <si>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</si>
  <si>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</si>
  <si>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</si>
  <si>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</si>
  <si>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</si>
  <si>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</si>
  <si>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</si>
  <si>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</si>
  <si>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</si>
  <si>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</si>
  <si>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</si>
  <si>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</si>
  <si>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</si>
  <si>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</si>
  <si>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</si>
  <si>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</si>
  <si>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</si>
  <si>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</si>
  <si>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</si>
  <si>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</si>
  <si>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</si>
  <si>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</si>
  <si>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</si>
  <si>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</si>
  <si>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</si>
  <si>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</si>
  <si>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</si>
  <si>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</si>
  <si>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</si>
  <si>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</si>
  <si>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</si>
  <si>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</si>
  <si>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</si>
  <si>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</si>
  <si>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</si>
  <si>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</si>
  <si>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</si>
  <si>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</si>
  <si>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</si>
  <si>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</si>
  <si>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</si>
  <si>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</si>
  <si>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</si>
  <si>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</si>
  <si>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</si>
  <si>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</si>
  <si>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</si>
  <si>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</si>
  <si>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</si>
  <si>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</si>
  <si>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</si>
  <si>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</si>
  <si>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</si>
  <si>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</si>
  <si>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</si>
  <si>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</si>
  <si>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</si>
  <si>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</si>
  <si>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</si>
  <si>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</si>
  <si>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</si>
  <si>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</si>
  <si>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</si>
  <si>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</si>
  <si>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</si>
  <si>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</si>
  <si>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</si>
  <si>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</si>
  <si>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</si>
  <si>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</si>
  <si>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</si>
  <si>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</si>
  <si>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</si>
  <si>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</si>
  <si>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</si>
  <si>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</si>
  <si>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</si>
  <si>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</si>
  <si>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</si>
  <si>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</si>
  <si>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</si>
  <si>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</si>
  <si>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</si>
  <si>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</si>
  <si>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</si>
  <si>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</si>
  <si>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</si>
  <si>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</si>
  <si>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</si>
  <si>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</si>
  <si>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</si>
  <si>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</si>
  <si>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</si>
  <si>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</si>
  <si>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</si>
  <si>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</si>
  <si>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</si>
  <si>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</si>
  <si>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</si>
  <si>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</si>
  <si>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</si>
  <si>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</si>
  <si>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</si>
  <si>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</si>
  <si>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</si>
  <si>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</si>
  <si>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</si>
  <si>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</si>
  <si>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</si>
  <si>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</si>
  <si>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</si>
  <si>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</si>
  <si>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</si>
  <si>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</si>
  <si>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</si>
  <si>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</si>
  <si>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</si>
  <si>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</si>
  <si>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</si>
  <si>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</si>
  <si>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</si>
  <si>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</si>
  <si>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</si>
  <si>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</si>
  <si>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</si>
  <si>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</si>
  <si>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</si>
  <si>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</si>
  <si>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</si>
  <si>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</si>
  <si>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</si>
  <si>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</si>
  <si>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</si>
  <si>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</si>
  <si>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</si>
  <si>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</si>
  <si>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</si>
  <si>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</si>
  <si>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</si>
  <si>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</si>
  <si>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</si>
  <si>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</si>
  <si>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</si>
  <si>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</si>
  <si>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</si>
  <si>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</si>
  <si>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</si>
  <si>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</si>
  <si>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</si>
  <si>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</si>
  <si>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</si>
  <si>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</si>
  <si>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</si>
  <si>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</si>
  <si>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</si>
  <si>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</si>
  <si>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</si>
  <si>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</si>
  <si>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</si>
  <si>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</si>
  <si>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</si>
  <si>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</si>
  <si>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</si>
  <si>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</si>
  <si>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</si>
  <si>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</si>
  <si>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</si>
  <si>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</si>
  <si>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</si>
  <si>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</si>
  <si>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</si>
  <si>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</si>
  <si>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</si>
  <si>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</si>
  <si>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</si>
  <si>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</si>
  <si>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</si>
  <si>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</si>
  <si>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</si>
  <si>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</si>
  <si>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</si>
  <si>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</si>
  <si>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</si>
  <si>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</si>
  <si>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</si>
  <si>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</si>
  <si>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</si>
  <si>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</si>
  <si>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</si>
  <si>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</si>
  <si>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</si>
  <si>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</si>
  <si>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</si>
  <si>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</si>
  <si>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</si>
  <si>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</si>
  <si>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</si>
  <si>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</si>
  <si>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</si>
  <si>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</si>
  <si>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</si>
  <si>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</si>
  <si>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</si>
  <si>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</si>
  <si>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</si>
  <si>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</si>
  <si>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</si>
  <si>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</si>
  <si>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</si>
  <si>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</si>
  <si>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</si>
  <si>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</si>
  <si>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</si>
  <si>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</si>
  <si>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</si>
  <si>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</si>
  <si>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</si>
  <si>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</si>
  <si>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</si>
  <si>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</si>
  <si>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</si>
  <si>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</si>
  <si>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</si>
  <si>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</si>
  <si>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</si>
  <si>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</si>
  <si>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</si>
  <si>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</si>
  <si>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</si>
  <si>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</si>
  <si>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</si>
  <si>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</si>
  <si>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</si>
  <si>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</si>
  <si>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</si>
  <si>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</si>
  <si>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</si>
  <si>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</si>
  <si>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</si>
  <si>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</si>
  <si>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</si>
  <si>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</si>
  <si>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</si>
  <si>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</si>
  <si>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</si>
  <si>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</si>
  <si>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</si>
  <si>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</si>
  <si>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</si>
  <si>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</si>
  <si>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</si>
  <si>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</si>
  <si>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</si>
  <si>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</si>
  <si>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</si>
  <si>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</si>
  <si>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</si>
  <si>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</si>
  <si>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</si>
  <si>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</si>
  <si>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</si>
  <si>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</si>
  <si>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</si>
  <si>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</si>
  <si>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</si>
  <si>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</si>
  <si>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</si>
  <si>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</si>
  <si>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</si>
  <si>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</si>
  <si>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</si>
  <si>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</si>
  <si>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</si>
  <si>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</si>
  <si>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</si>
  <si>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</si>
  <si>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</si>
  <si>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</si>
  <si>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</si>
  <si>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</si>
  <si>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</si>
  <si>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</si>
  <si>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</si>
  <si>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</si>
  <si>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</si>
  <si>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</si>
  <si>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</si>
  <si>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</si>
  <si>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</si>
  <si>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</si>
  <si>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</si>
  <si>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</si>
  <si>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</si>
  <si>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</si>
  <si>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</si>
  <si>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</si>
  <si>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</si>
  <si>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</si>
  <si>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</si>
  <si>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</si>
  <si>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</si>
  <si>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</si>
  <si>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</si>
  <si>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</si>
  <si>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</si>
  <si>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</si>
  <si>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</si>
  <si>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</si>
  <si>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</si>
  <si>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</si>
  <si>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</si>
  <si>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</si>
  <si>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</si>
  <si>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</si>
  <si>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</si>
  <si>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</si>
  <si>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</si>
  <si>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</si>
  <si>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</si>
  <si>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</si>
  <si>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</si>
  <si>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</si>
  <si>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</si>
  <si>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</si>
  <si>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</si>
  <si>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</si>
  <si>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</si>
  <si>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</si>
  <si>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</si>
  <si>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</si>
  <si>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</si>
  <si>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</si>
  <si>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</si>
  <si>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</si>
  <si>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</si>
  <si>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</si>
  <si>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</si>
  <si>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</si>
  <si>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</si>
  <si>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</si>
  <si>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</si>
  <si>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</si>
  <si>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</si>
  <si>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</si>
  <si>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</si>
  <si>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</si>
  <si>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</si>
  <si>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</si>
  <si>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</si>
  <si>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</si>
  <si>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</si>
  <si>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</si>
  <si>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</si>
  <si>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</si>
  <si>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</si>
  <si>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</si>
  <si>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</si>
  <si>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</si>
  <si>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</si>
  <si>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</si>
  <si>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</si>
  <si>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</si>
  <si>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</si>
  <si>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</si>
  <si>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</si>
  <si>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</si>
  <si>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</si>
  <si>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</si>
  <si>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</si>
  <si>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</si>
  <si>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</si>
  <si>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</si>
  <si>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</si>
  <si>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</si>
  <si>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</si>
  <si>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</si>
  <si>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</si>
  <si>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</si>
  <si>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</si>
  <si>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</si>
  <si>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</si>
  <si>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</si>
  <si>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</si>
  <si>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</si>
  <si>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</si>
  <si>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</si>
  <si>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</si>
  <si>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</si>
  <si>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</si>
  <si>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</si>
  <si>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</si>
  <si>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</si>
  <si>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</si>
  <si>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</si>
  <si>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</si>
  <si>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</si>
  <si>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</si>
  <si>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</si>
  <si>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</si>
  <si>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</si>
  <si>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</si>
  <si>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</si>
  <si>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</si>
  <si>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</si>
  <si>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</si>
  <si>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</si>
  <si>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</si>
  <si>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</si>
  <si>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</si>
  <si>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</si>
  <si>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</si>
  <si>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</si>
  <si>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</si>
  <si>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</si>
  <si>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</si>
  <si>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</si>
  <si>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</si>
  <si>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</si>
  <si>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</si>
  <si>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</si>
  <si>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</si>
  <si>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</si>
  <si>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</si>
  <si>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</si>
  <si>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</si>
  <si>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</si>
  <si>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</si>
  <si>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</si>
  <si>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</si>
  <si>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</si>
  <si>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</si>
  <si>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</si>
  <si>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</si>
  <si>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</si>
  <si>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</si>
  <si>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</si>
  <si>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</si>
  <si>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</si>
  <si>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</si>
  <si>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</si>
  <si>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</si>
  <si>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</si>
  <si>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</si>
  <si>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</si>
  <si>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</si>
  <si>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</si>
  <si>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</si>
  <si>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</si>
  <si>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</si>
  <si>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</si>
  <si>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</si>
  <si>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</si>
  <si>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</si>
  <si>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</si>
  <si>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</si>
  <si>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</si>
  <si>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</si>
  <si>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</si>
  <si>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</si>
  <si>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</si>
  <si>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</si>
  <si>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</si>
  <si>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</si>
  <si>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</si>
  <si>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</si>
  <si>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</si>
  <si>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</si>
  <si>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</si>
  <si>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</si>
  <si>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</si>
  <si>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</si>
  <si>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</si>
  <si>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</si>
  <si>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</si>
  <si>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</si>
  <si>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</si>
  <si>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</si>
  <si>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</si>
  <si>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</si>
  <si>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</si>
  <si>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</si>
  <si>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</si>
  <si>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</si>
  <si>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</si>
  <si>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</si>
  <si>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</si>
  <si>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</si>
  <si>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</si>
  <si>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</si>
  <si>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</si>
  <si>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</si>
  <si>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</si>
  <si>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</si>
  <si>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</si>
  <si>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</si>
  <si>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</si>
  <si>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</si>
  <si>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</si>
  <si>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</si>
  <si>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</si>
  <si>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</si>
  <si>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</si>
  <si>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</si>
  <si>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</si>
  <si>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</si>
  <si>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</si>
  <si>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</si>
  <si>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</si>
  <si>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</si>
  <si>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</si>
  <si>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</si>
  <si>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</si>
  <si>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</si>
  <si>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</si>
  <si>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</si>
  <si>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</si>
  <si>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</si>
  <si>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</si>
  <si>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</si>
  <si>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</si>
  <si>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</si>
  <si>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</si>
  <si>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</si>
  <si>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</si>
  <si>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</si>
  <si>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</si>
  <si>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</si>
  <si>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</si>
  <si>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</si>
  <si>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</si>
  <si>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</si>
  <si>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</si>
  <si>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</si>
  <si>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</si>
  <si>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</si>
  <si>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</si>
  <si>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</si>
  <si>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</si>
  <si>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</si>
  <si>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</si>
  <si>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</si>
  <si>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</si>
  <si>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</si>
  <si>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</si>
  <si>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</si>
  <si>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</si>
  <si>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</si>
  <si>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</si>
  <si>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</si>
  <si>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</si>
  <si>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</si>
  <si>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</si>
  <si>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</si>
  <si>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</si>
  <si>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</si>
  <si>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</si>
  <si>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</si>
  <si>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</si>
  <si>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</si>
  <si>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</si>
  <si>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</si>
  <si>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</si>
  <si>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</si>
  <si>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</si>
  <si>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</si>
  <si>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</si>
  <si>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</si>
  <si>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</si>
  <si>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</si>
  <si>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</si>
  <si>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</si>
  <si>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</si>
  <si>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</si>
  <si>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</si>
  <si>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</si>
  <si>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</si>
  <si>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</si>
  <si>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</si>
  <si>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</si>
  <si>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</si>
  <si>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</si>
  <si>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</si>
  <si>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</si>
  <si>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</si>
  <si>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</si>
  <si>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</si>
  <si>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</si>
  <si>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</si>
  <si>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</si>
  <si>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</si>
  <si>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</si>
  <si>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</si>
  <si>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</si>
  <si>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</si>
  <si>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</si>
  <si>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</si>
  <si>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</si>
  <si>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</si>
  <si>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</si>
  <si>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</si>
  <si>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</si>
  <si>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</si>
  <si>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</si>
  <si>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</si>
  <si>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</si>
  <si>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</si>
  <si>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</si>
  <si>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</si>
  <si>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</si>
  <si>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</si>
  <si>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</si>
  <si>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</si>
  <si>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</si>
  <si>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</si>
  <si>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</si>
  <si>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</si>
  <si>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</si>
  <si>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</si>
  <si>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</si>
  <si>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</si>
  <si>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</si>
  <si>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</si>
  <si>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</si>
  <si>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</si>
  <si>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</si>
  <si>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</si>
  <si>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</si>
  <si>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</si>
  <si>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</si>
  <si>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</si>
  <si>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</si>
  <si>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</si>
  <si>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</si>
  <si>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</si>
  <si>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</si>
  <si>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</si>
  <si>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</si>
  <si>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</si>
  <si>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</si>
  <si>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</si>
  <si>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</si>
  <si>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</si>
  <si>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</si>
  <si>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</si>
  <si>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</si>
  <si>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</si>
  <si>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</si>
  <si>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</si>
  <si>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</si>
  <si>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</si>
  <si>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</si>
  <si>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</si>
  <si>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</si>
  <si>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</si>
  <si>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</si>
  <si>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</si>
  <si>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</si>
  <si>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</si>
  <si>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</si>
  <si>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</si>
  <si>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</si>
  <si>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</si>
  <si>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</si>
  <si>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</si>
  <si>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</si>
  <si>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</si>
  <si>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</si>
  <si>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</si>
  <si>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</si>
  <si>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</si>
  <si>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</si>
  <si>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</si>
  <si>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</si>
  <si>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</si>
  <si>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</si>
  <si>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</si>
  <si>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</si>
  <si>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</si>
  <si>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</si>
  <si>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</si>
  <si>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</si>
  <si>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</si>
  <si>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</si>
  <si>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</si>
  <si>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</si>
  <si>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</si>
  <si>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</si>
  <si>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</si>
  <si>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</si>
  <si>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</si>
  <si>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</si>
  <si>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</si>
  <si>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</si>
  <si>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</si>
  <si>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</si>
  <si>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</si>
  <si>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</si>
  <si>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</si>
  <si>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</si>
  <si>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</si>
  <si>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</si>
  <si>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</si>
  <si>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</si>
  <si>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</si>
  <si>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</si>
  <si>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</si>
  <si>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</si>
  <si>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</si>
  <si>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</si>
  <si>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</si>
  <si>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</si>
  <si>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</si>
  <si>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</si>
  <si>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</si>
  <si>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</si>
  <si>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</si>
  <si>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</si>
  <si>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</si>
  <si>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</si>
  <si>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</si>
  <si>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</si>
  <si>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</si>
  <si>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</si>
  <si>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</si>
  <si>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</si>
  <si>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</si>
  <si>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</si>
  <si>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</si>
  <si>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</si>
  <si>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</si>
  <si>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</si>
  <si>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</si>
  <si>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</si>
  <si>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</si>
  <si>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</si>
  <si>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</si>
  <si>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</si>
  <si>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</si>
  <si>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</si>
  <si>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</si>
  <si>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</si>
  <si>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</si>
  <si>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</si>
  <si>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</si>
  <si>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</si>
  <si>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</si>
  <si>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</si>
  <si>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</si>
  <si>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</si>
  <si>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</si>
  <si>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</si>
  <si>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</si>
  <si>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</si>
  <si>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</si>
  <si>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</si>
  <si>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</si>
  <si>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</si>
  <si>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</si>
  <si>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</si>
  <si>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</si>
  <si>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</si>
  <si>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</si>
  <si>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</si>
  <si>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</si>
  <si>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</si>
  <si>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</si>
  <si>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</si>
  <si>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</si>
  <si>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</si>
  <si>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</si>
  <si>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</si>
  <si>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</si>
  <si>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</si>
  <si>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</si>
  <si>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</si>
  <si>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</si>
  <si>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</si>
  <si>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</si>
  <si>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</si>
  <si>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</si>
  <si>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</si>
  <si>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</si>
  <si>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</si>
  <si>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</si>
  <si>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</si>
  <si>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</si>
  <si>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</si>
  <si>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</si>
  <si>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</si>
  <si>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</si>
  <si>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</si>
  <si>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</si>
  <si>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</si>
  <si>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</si>
  <si>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</si>
  <si>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</si>
  <si>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</si>
  <si>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</si>
  <si>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</si>
  <si>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</si>
  <si>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</si>
  <si>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</si>
  <si>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</si>
  <si>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</si>
  <si>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</si>
  <si>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</si>
  <si>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</si>
  <si>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</si>
  <si>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</si>
  <si>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</si>
  <si>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</si>
  <si>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</si>
  <si>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</si>
  <si>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</si>
  <si>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</si>
  <si>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</si>
  <si>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</si>
  <si>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</si>
  <si>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</si>
  <si>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</si>
  <si>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</si>
  <si>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</si>
  <si>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</si>
  <si>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</si>
  <si>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</si>
  <si>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</si>
  <si>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</si>
  <si>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</si>
  <si>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</si>
  <si>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</si>
  <si>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</si>
  <si>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</si>
  <si>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</si>
  <si>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</si>
  <si>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</si>
  <si>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</si>
  <si>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</si>
  <si>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</si>
  <si>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</si>
  <si>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</si>
  <si>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</si>
  <si>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</si>
  <si>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</si>
  <si>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</si>
  <si>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</si>
  <si>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</si>
  <si>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</si>
  <si>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</si>
  <si>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</si>
  <si>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</si>
  <si>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</si>
  <si>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</si>
  <si>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</si>
  <si>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</si>
  <si>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</si>
  <si>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</si>
  <si>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</si>
  <si>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</si>
  <si>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</si>
  <si>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</si>
  <si>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</si>
  <si>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</si>
  <si>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</si>
  <si>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</si>
  <si>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</si>
  <si>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</si>
  <si>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</si>
  <si>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</si>
  <si>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</si>
  <si>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</si>
  <si>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</si>
  <si>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</si>
  <si>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</si>
  <si>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</si>
  <si>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</si>
  <si>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</si>
  <si>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</si>
  <si>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</si>
  <si>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</si>
  <si>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</si>
  <si>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</si>
  <si>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</si>
  <si>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</si>
  <si>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</si>
  <si>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</si>
  <si>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</si>
  <si>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</si>
  <si>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</si>
  <si>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</si>
  <si>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</si>
  <si>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</si>
  <si>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</si>
  <si>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</si>
  <si>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</si>
  <si>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</si>
  <si>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</si>
  <si>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</si>
  <si>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</si>
  <si>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</si>
  <si>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</si>
  <si>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</si>
  <si>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</si>
  <si>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</si>
  <si>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</si>
  <si>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</si>
  <si>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</si>
  <si>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</si>
  <si>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</si>
  <si>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</si>
  <si>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</si>
  <si>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</si>
  <si>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</si>
  <si>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</si>
  <si>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</si>
  <si>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</si>
  <si>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</si>
  <si>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</si>
  <si>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</si>
  <si>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</si>
  <si>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</si>
  <si>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</si>
  <si>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</si>
  <si>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</si>
  <si>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</si>
  <si>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</si>
  <si>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</si>
  <si>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</si>
  <si>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</si>
  <si>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</si>
  <si>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</si>
  <si>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</si>
  <si>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</si>
  <si>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</si>
  <si>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</si>
  <si>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</si>
  <si>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</si>
  <si>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</si>
  <si>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</si>
  <si>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</si>
  <si>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</si>
  <si>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</si>
  <si>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</si>
  <si>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</si>
  <si>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</si>
  <si>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</si>
  <si>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</si>
  <si>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</si>
  <si>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</si>
  <si>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</si>
  <si>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</si>
  <si>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</si>
  <si>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</si>
  <si>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</si>
  <si>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</si>
  <si>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</si>
  <si>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</si>
  <si>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</si>
  <si>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</si>
  <si>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</si>
  <si>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</si>
  <si>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</si>
  <si>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</si>
  <si>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</si>
  <si>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</si>
  <si>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</si>
  <si>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</si>
  <si>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</si>
  <si>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</si>
  <si>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</si>
  <si>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</si>
  <si>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</si>
  <si>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</si>
  <si>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</si>
  <si>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</si>
  <si>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</si>
  <si>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</si>
  <si>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</si>
  <si>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</si>
  <si>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</si>
  <si>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</si>
  <si>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</si>
  <si>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</si>
  <si>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</si>
  <si>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</si>
  <si>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</si>
  <si>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</si>
  <si>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</si>
  <si>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</si>
  <si>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</si>
  <si>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</si>
  <si>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</si>
  <si>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</si>
  <si>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</si>
  <si>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</si>
  <si>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</si>
  <si>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</si>
  <si>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</si>
  <si>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</si>
  <si>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</si>
  <si>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</si>
  <si>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</si>
  <si>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</si>
  <si>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</si>
  <si>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</si>
  <si>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</si>
  <si>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</si>
  <si>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</si>
  <si>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</si>
  <si>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</si>
  <si>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</si>
  <si>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</si>
  <si>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</si>
  <si>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</si>
  <si>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</si>
  <si>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</si>
  <si>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</si>
  <si>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</si>
  <si>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</si>
  <si>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</si>
  <si>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</si>
  <si>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</si>
  <si>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</si>
  <si>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</si>
  <si>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</si>
  <si>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</si>
  <si>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</si>
  <si>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</si>
  <si>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</si>
  <si>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</si>
  <si>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</si>
  <si>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</si>
  <si>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</si>
  <si>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</si>
  <si>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</si>
  <si>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</si>
  <si>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</si>
  <si>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</si>
  <si>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</si>
  <si>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</si>
  <si>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</si>
  <si>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</si>
  <si>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</si>
  <si>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</si>
  <si>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</si>
  <si>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</si>
  <si>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</si>
  <si>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</si>
  <si>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</si>
  <si>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</si>
  <si>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</si>
  <si>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</si>
  <si>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</si>
  <si>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</si>
  <si>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</si>
  <si>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</si>
  <si>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</si>
  <si>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</si>
  <si>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</si>
  <si>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</si>
  <si>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</si>
  <si>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</si>
  <si>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</si>
  <si>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</si>
  <si>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</si>
  <si>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</si>
  <si>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</si>
  <si>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</si>
  <si>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</si>
  <si>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</si>
  <si>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</si>
  <si>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</si>
  <si>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</si>
  <si>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</si>
  <si>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</si>
  <si>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</si>
  <si>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</si>
  <si>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</si>
  <si>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</si>
  <si>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</si>
  <si>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</si>
  <si>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</si>
  <si>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</si>
  <si>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</si>
  <si>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</si>
  <si>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</si>
  <si>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</si>
  <si>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</si>
  <si>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</si>
  <si>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</si>
  <si>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</si>
  <si>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</si>
  <si>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</si>
  <si>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</si>
  <si>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</si>
  <si>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</si>
  <si>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</si>
  <si>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</si>
  <si>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</si>
  <si>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</si>
  <si>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</si>
  <si>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</si>
  <si>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</si>
  <si>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</si>
  <si>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</si>
  <si>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</si>
  <si>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</si>
  <si>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</si>
  <si>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</si>
  <si>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</si>
  <si>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</si>
  <si>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</si>
  <si>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</si>
  <si>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</si>
  <si>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</si>
  <si>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</si>
  <si>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</si>
  <si>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</si>
  <si>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</si>
  <si>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</si>
  <si>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</si>
  <si>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</si>
  <si>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</si>
  <si>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</si>
  <si>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</si>
  <si>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</si>
  <si>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</si>
  <si>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</si>
  <si>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</si>
  <si>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</si>
  <si>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</si>
  <si>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</si>
  <si>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</si>
  <si>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</si>
  <si>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</si>
  <si>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</si>
  <si>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</si>
  <si>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</si>
  <si>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</si>
  <si>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</si>
  <si>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</si>
  <si>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</si>
  <si>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</si>
  <si>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</si>
  <si>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</si>
  <si>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</si>
  <si>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</si>
  <si>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</si>
  <si>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</si>
  <si>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</si>
  <si>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</si>
  <si>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</si>
  <si>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</si>
  <si>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</si>
  <si>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</si>
  <si>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</si>
  <si>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</si>
  <si>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</si>
  <si>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</si>
  <si>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</si>
  <si>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</si>
  <si>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</si>
  <si>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</si>
  <si>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</si>
  <si>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</si>
  <si>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</si>
  <si>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</si>
  <si>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</si>
  <si>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</si>
  <si>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</si>
  <si>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</si>
  <si>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</si>
  <si>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</si>
  <si>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</si>
  <si>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</si>
  <si>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</si>
  <si>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</si>
  <si>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</si>
  <si>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</si>
  <si>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</si>
  <si>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</si>
  <si>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</si>
  <si>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</si>
  <si>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</si>
  <si>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</si>
  <si>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</si>
  <si>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</si>
  <si>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</si>
  <si>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</si>
  <si>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</si>
  <si>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</si>
  <si>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</si>
  <si>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</si>
  <si>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</si>
  <si>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</si>
  <si>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</si>
  <si>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</si>
  <si>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</si>
  <si>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</si>
  <si>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</si>
  <si>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</si>
  <si>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</si>
  <si>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</si>
  <si>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</si>
  <si>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</si>
  <si>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</si>
  <si>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</si>
  <si>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</si>
  <si>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</si>
  <si>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</si>
  <si>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</si>
  <si>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</si>
  <si>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</si>
  <si>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</si>
  <si>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</si>
  <si>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</si>
  <si>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</si>
  <si>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</si>
  <si>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</si>
  <si>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</si>
  <si>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</si>
  <si>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</si>
  <si>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</si>
  <si>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</si>
  <si>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</si>
  <si>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</si>
  <si>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</si>
  <si>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</si>
  <si>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</si>
  <si>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</si>
  <si>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</si>
  <si>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</si>
  <si>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</si>
  <si>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</si>
  <si>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</si>
  <si>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</si>
  <si>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</si>
  <si>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</si>
  <si>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</si>
  <si>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</si>
  <si>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</si>
  <si>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</si>
  <si>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</si>
  <si>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</si>
  <si>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</si>
  <si>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</si>
  <si>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</si>
  <si>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</si>
  <si>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</si>
  <si>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</si>
  <si>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</si>
  <si>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</si>
  <si>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</si>
  <si>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</si>
  <si>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</si>
  <si>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</si>
  <si>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</si>
  <si>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</si>
  <si>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</si>
  <si>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</si>
  <si>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</si>
  <si>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</si>
  <si>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</si>
  <si>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</si>
  <si>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</si>
  <si>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</si>
  <si>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</si>
  <si>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</si>
  <si>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</si>
  <si>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</si>
  <si>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</si>
  <si>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</si>
  <si>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</si>
  <si>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</si>
  <si>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</si>
  <si>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</si>
  <si>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</si>
  <si>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</si>
  <si>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</si>
  <si>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</si>
  <si>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</si>
  <si>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</si>
  <si>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</si>
  <si>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</si>
  <si>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</si>
  <si>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</si>
  <si>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</si>
  <si>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</si>
  <si>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</si>
  <si>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</si>
  <si>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</si>
  <si>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</si>
  <si>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</si>
  <si>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</si>
  <si>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</si>
  <si>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</si>
  <si>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</si>
  <si>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</si>
  <si>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</si>
  <si>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</si>
  <si>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</si>
  <si>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</si>
  <si>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</si>
  <si>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</si>
  <si>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</si>
  <si>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</si>
  <si>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</si>
  <si>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</si>
  <si>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</si>
  <si>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</si>
  <si>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</si>
  <si>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</si>
  <si>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</si>
  <si>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</si>
  <si>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</si>
  <si>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</si>
  <si>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</si>
  <si>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</si>
  <si>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</si>
  <si>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</si>
  <si>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</si>
  <si>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</si>
  <si>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</si>
  <si>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</si>
  <si>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</si>
  <si>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</si>
  <si>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</si>
  <si>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</si>
  <si>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</si>
  <si>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</si>
  <si>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</si>
  <si>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</si>
  <si>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</si>
  <si>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</si>
  <si>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</si>
  <si>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</si>
  <si>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</si>
  <si>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</si>
  <si>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</si>
  <si>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</si>
  <si>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</si>
  <si>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</si>
  <si>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</si>
  <si>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</si>
  <si>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</si>
  <si>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</si>
  <si>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</si>
  <si>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</si>
  <si>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</si>
  <si>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</si>
  <si>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</si>
  <si>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</si>
  <si>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</si>
  <si>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</si>
  <si>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</si>
  <si>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</si>
  <si>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</si>
  <si>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</si>
  <si>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</si>
  <si>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</si>
  <si>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</si>
  <si>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</si>
  <si>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</si>
  <si>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</si>
  <si>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</si>
  <si>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</si>
  <si>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</si>
  <si>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</si>
  <si>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</si>
  <si>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</si>
  <si>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</si>
  <si>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</si>
  <si>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</si>
  <si>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</si>
  <si>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</si>
  <si>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</si>
  <si>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</si>
  <si>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</si>
  <si>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</si>
  <si>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</si>
  <si>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</si>
  <si>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</si>
  <si>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</si>
  <si>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</si>
  <si>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</si>
  <si>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</si>
  <si>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</si>
  <si>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</si>
  <si>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</si>
  <si>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</si>
  <si>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</si>
  <si>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</si>
  <si>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</si>
  <si>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</si>
  <si>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</si>
  <si>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</si>
  <si>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</si>
  <si>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</si>
  <si>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</si>
  <si>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</si>
  <si>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</si>
  <si>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</si>
  <si>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</si>
  <si>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</si>
  <si>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</si>
  <si>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</si>
  <si>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</si>
  <si>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</si>
  <si>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</si>
  <si>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</si>
  <si>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</si>
  <si>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</si>
  <si>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</si>
  <si>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</si>
  <si>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</si>
  <si>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</si>
  <si>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</si>
  <si>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</si>
  <si>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</si>
  <si>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</si>
  <si>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</si>
  <si>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</si>
  <si>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</si>
  <si>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</si>
  <si>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</si>
  <si>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</si>
  <si>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</si>
  <si>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</si>
  <si>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</si>
  <si>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</si>
  <si>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</si>
  <si>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</si>
  <si>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</si>
  <si>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</si>
  <si>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</si>
  <si>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</si>
  <si>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</si>
  <si>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</si>
  <si>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</si>
  <si>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</si>
  <si>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</si>
  <si>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</si>
  <si>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</si>
  <si>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</si>
  <si>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</si>
  <si>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</si>
  <si>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</si>
  <si>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</si>
  <si>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</si>
  <si>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</si>
  <si>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</si>
  <si>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</si>
  <si>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</si>
  <si>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</si>
  <si>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</si>
  <si>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</si>
  <si>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</si>
  <si>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</si>
  <si>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</si>
  <si>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</si>
  <si>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</si>
  <si>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</si>
  <si>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</si>
  <si>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</si>
  <si>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</si>
  <si>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</si>
  <si>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</si>
  <si>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</si>
  <si>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</si>
  <si>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</si>
  <si>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</si>
  <si>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</si>
  <si>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</si>
  <si>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</si>
  <si>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</si>
  <si>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</si>
  <si>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</si>
  <si>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</si>
  <si>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</si>
  <si>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</si>
  <si>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</si>
  <si>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</si>
  <si>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</si>
  <si>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</si>
  <si>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</si>
  <si>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</si>
  <si>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</si>
  <si>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</si>
  <si>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</si>
  <si>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</si>
  <si>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</si>
  <si>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</si>
  <si>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</si>
  <si>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</si>
  <si>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</si>
  <si>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</si>
  <si>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</si>
  <si>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</si>
  <si>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</si>
  <si>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</si>
  <si>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</si>
  <si>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</si>
  <si>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</si>
  <si>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</si>
  <si>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</si>
  <si>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</si>
  <si>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</si>
  <si>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</si>
  <si>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</si>
  <si>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</si>
  <si>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</si>
  <si>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</si>
  <si>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</si>
  <si>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</si>
  <si>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</si>
  <si>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</si>
  <si>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</si>
  <si>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</si>
  <si>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</si>
  <si>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</si>
  <si>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</si>
  <si>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</si>
  <si>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</si>
  <si>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</si>
  <si>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</si>
  <si>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</si>
  <si>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</si>
  <si>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</si>
  <si>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</si>
  <si>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</si>
  <si>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</si>
  <si>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</si>
  <si>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</si>
  <si>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</si>
  <si>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</si>
  <si>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</si>
  <si>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</si>
  <si>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</si>
  <si>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</si>
  <si>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</si>
  <si>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</si>
  <si>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</si>
  <si>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</si>
  <si>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</si>
  <si>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</si>
  <si>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</si>
  <si>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</si>
  <si>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</si>
  <si>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</si>
  <si>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</si>
  <si>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</si>
  <si>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</si>
  <si>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</si>
  <si>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</si>
  <si>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</si>
  <si>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</si>
  <si>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</si>
  <si>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</si>
  <si>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</si>
  <si>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</si>
  <si>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</si>
  <si>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</si>
  <si>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</si>
  <si>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</si>
  <si>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</si>
  <si>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</si>
  <si>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</si>
  <si>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</si>
  <si>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</si>
  <si>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</si>
  <si>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</si>
  <si>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</si>
  <si>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</si>
  <si>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</si>
  <si>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</si>
  <si>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</si>
  <si>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</si>
  <si>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</si>
  <si>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</si>
  <si>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</si>
  <si>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</si>
  <si>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</si>
  <si>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</si>
  <si>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</si>
  <si>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</si>
  <si>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</si>
  <si>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</si>
  <si>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</si>
  <si>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</si>
  <si>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</si>
  <si>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</si>
  <si>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</si>
  <si>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</si>
  <si>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</si>
  <si>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</si>
  <si>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</si>
  <si>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</si>
  <si>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</si>
  <si>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</si>
  <si>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</si>
  <si>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</si>
  <si>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</si>
  <si>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</si>
  <si>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</si>
  <si>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</si>
  <si>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</si>
  <si>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</si>
  <si>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</si>
  <si>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</si>
  <si>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</si>
  <si>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</si>
  <si>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</si>
  <si>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</si>
  <si>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</si>
  <si>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</si>
  <si>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</si>
  <si>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</si>
  <si>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</si>
  <si>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</si>
  <si>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</si>
  <si>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</si>
  <si>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</si>
  <si>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</si>
  <si>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</si>
  <si>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</si>
  <si>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</si>
  <si>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</si>
  <si>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</si>
  <si>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</si>
  <si>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</si>
  <si>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</si>
  <si>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</si>
  <si>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</si>
  <si>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</si>
  <si>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</si>
  <si>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</si>
  <si>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</si>
  <si>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</si>
  <si>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</si>
  <si>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</si>
  <si>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</si>
  <si>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</si>
  <si>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</si>
  <si>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</si>
  <si>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</si>
  <si>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</si>
  <si>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</si>
  <si>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</si>
  <si>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</si>
  <si>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</si>
  <si>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</si>
  <si>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</si>
  <si>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</si>
  <si>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</si>
  <si>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</si>
  <si>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</si>
  <si>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</si>
  <si>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</si>
  <si>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</si>
  <si>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</si>
  <si>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</si>
  <si>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</si>
  <si>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</si>
  <si>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</si>
  <si>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</si>
  <si>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</si>
  <si>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</si>
  <si>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</si>
  <si>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</si>
  <si>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</si>
  <si>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</si>
  <si>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</si>
  <si>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</si>
  <si>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</si>
  <si>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</si>
  <si>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</si>
  <si>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</si>
  <si>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</si>
  <si>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</si>
  <si>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</si>
  <si>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</si>
  <si>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</si>
  <si>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</si>
  <si>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</si>
  <si>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</si>
  <si>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</si>
  <si>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</si>
  <si>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</si>
  <si>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</si>
  <si>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</si>
  <si>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</si>
  <si>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</si>
  <si>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</si>
  <si>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</si>
  <si>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</si>
  <si>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</si>
  <si>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</si>
  <si>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</si>
  <si>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</si>
  <si>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</si>
  <si>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</si>
  <si>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</si>
  <si>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</si>
  <si>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</si>
  <si>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</si>
  <si>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</si>
  <si>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</si>
  <si>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</si>
  <si>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</si>
  <si>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</si>
  <si>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</si>
  <si>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</si>
  <si>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</si>
  <si>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</si>
  <si>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</si>
  <si>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</si>
  <si>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</si>
  <si>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</si>
  <si>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</si>
  <si>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</si>
  <si>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</si>
  <si>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</si>
  <si>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</si>
  <si>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</si>
  <si>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</si>
  <si>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</si>
  <si>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</si>
  <si>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</si>
  <si>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</si>
  <si>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</si>
  <si>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</si>
  <si>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</si>
  <si>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</si>
  <si>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</si>
  <si>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</si>
  <si>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</si>
  <si>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</si>
  <si>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</si>
  <si>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</si>
  <si>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</si>
  <si>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</si>
  <si>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</si>
  <si>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</si>
  <si>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</si>
  <si>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</si>
  <si>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</si>
  <si>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</si>
  <si>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</si>
  <si>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</si>
  <si>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</si>
  <si>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</si>
  <si>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</si>
  <si>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</si>
  <si>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</si>
  <si>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</si>
  <si>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</si>
  <si>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</si>
  <si>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</si>
  <si>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</si>
  <si>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</si>
  <si>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</si>
  <si>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</si>
  <si>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</si>
  <si>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</si>
  <si>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</si>
  <si>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</si>
  <si>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</si>
  <si>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</si>
  <si>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</si>
  <si>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</si>
  <si>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</si>
  <si>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</si>
  <si>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</si>
  <si>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</si>
  <si>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</si>
  <si>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</si>
  <si>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</si>
  <si>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</si>
  <si>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</si>
  <si>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</si>
  <si>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</si>
  <si>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</si>
  <si>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</si>
  <si>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</si>
  <si>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</si>
  <si>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</si>
  <si>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</si>
  <si>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</si>
  <si>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</si>
  <si>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</si>
  <si>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</si>
  <si>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</si>
  <si>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</si>
  <si>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</si>
  <si>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</si>
  <si>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</si>
  <si>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</si>
  <si>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</si>
  <si>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</si>
  <si>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</si>
  <si>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</si>
  <si>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</si>
  <si>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</si>
  <si>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</si>
  <si>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</si>
  <si>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</si>
  <si>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</si>
  <si>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</si>
  <si>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</si>
  <si>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</si>
  <si>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</si>
  <si>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</si>
  <si>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</si>
  <si>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</si>
  <si>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</si>
  <si>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</si>
  <si>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</si>
  <si>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</si>
  <si>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</si>
  <si>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</si>
  <si>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</si>
  <si>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</si>
  <si>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</si>
  <si>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</si>
  <si>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</si>
  <si>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</si>
  <si>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</si>
  <si>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</si>
  <si>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</si>
  <si>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</si>
  <si>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</si>
  <si>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</si>
  <si>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</si>
  <si>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</si>
  <si>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</si>
  <si>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</si>
  <si>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</si>
  <si>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</si>
  <si>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</si>
  <si>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</si>
  <si>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</si>
  <si>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</si>
  <si>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</si>
  <si>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</si>
  <si>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</si>
  <si>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</si>
  <si>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</si>
  <si>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</si>
  <si>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</si>
  <si>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</si>
  <si>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</si>
  <si>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</si>
  <si>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</si>
  <si>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</si>
  <si>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</si>
  <si>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</si>
  <si>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</si>
  <si>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</si>
  <si>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</si>
  <si>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</si>
  <si>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</si>
  <si>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</si>
  <si>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</si>
  <si>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</si>
  <si>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</si>
  <si>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</si>
  <si>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</si>
  <si>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</si>
  <si>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</si>
  <si>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</si>
  <si>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</si>
  <si>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</si>
  <si>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</si>
  <si>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</si>
  <si>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</si>
  <si>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</si>
  <si>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</si>
  <si>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</si>
  <si>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</si>
  <si>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</si>
  <si>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</si>
  <si>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</si>
  <si>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</si>
  <si>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</si>
  <si>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</si>
  <si>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</si>
  <si>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</si>
  <si>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</si>
  <si>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</si>
  <si>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</si>
  <si>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</si>
  <si>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</si>
  <si>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</si>
  <si>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</si>
  <si>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</si>
  <si>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</si>
  <si>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</si>
  <si>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</si>
  <si>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</si>
  <si>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</si>
  <si>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</si>
  <si>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</si>
  <si>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</si>
  <si>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</si>
  <si>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</si>
  <si>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</si>
  <si>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</si>
  <si>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</si>
  <si>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</si>
  <si>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</si>
  <si>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</si>
  <si>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</si>
  <si>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</si>
  <si>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</si>
  <si>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</si>
  <si>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</si>
  <si>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</si>
  <si>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</si>
  <si>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</si>
  <si>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</si>
  <si>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</si>
  <si>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</si>
  <si>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</si>
  <si>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</si>
  <si>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</si>
  <si>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</si>
  <si>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</si>
  <si>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</si>
  <si>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</si>
  <si>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</si>
  <si>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</si>
  <si>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</si>
  <si>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</si>
  <si>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</si>
  <si>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</si>
  <si>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</si>
  <si>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</si>
  <si>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</si>
  <si>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</si>
  <si>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</si>
  <si>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</si>
  <si>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</si>
  <si>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</si>
  <si>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</si>
  <si>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</si>
  <si>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</si>
  <si>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</si>
  <si>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</si>
  <si>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</si>
  <si>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</si>
  <si>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</si>
  <si>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</si>
  <si>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</si>
  <si>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</si>
  <si>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</si>
  <si>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</si>
  <si>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</si>
  <si>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</si>
  <si>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</si>
  <si>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</si>
  <si>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</si>
  <si>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</si>
  <si>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</si>
  <si>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</si>
  <si>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</si>
  <si>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</si>
  <si>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</si>
  <si>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</si>
  <si>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</si>
  <si>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</si>
  <si>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</si>
  <si>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</si>
  <si>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</si>
  <si>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</si>
  <si>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</si>
  <si>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</si>
  <si>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</si>
  <si>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</si>
  <si>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</si>
  <si>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</si>
  <si>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</si>
  <si>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</si>
  <si>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</si>
  <si>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</si>
  <si>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</si>
  <si>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</si>
  <si>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</si>
  <si>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</si>
  <si>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</si>
  <si>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</si>
  <si>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</si>
  <si>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</si>
  <si>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</si>
  <si>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</si>
  <si>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</si>
  <si>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</si>
  <si>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</si>
  <si>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</si>
  <si>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</si>
  <si>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</si>
  <si>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</si>
  <si>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</si>
  <si>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</si>
  <si>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</si>
  <si>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</si>
  <si>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</si>
  <si>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</si>
  <si>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</si>
  <si>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</si>
  <si>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</si>
  <si>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</si>
  <si>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</si>
  <si>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</si>
  <si>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</si>
  <si>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</si>
  <si>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</si>
  <si>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</si>
  <si>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</si>
  <si>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</si>
  <si>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</si>
  <si>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</si>
  <si>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</si>
  <si>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</si>
  <si>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</si>
  <si>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</si>
  <si>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</si>
  <si>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</si>
  <si>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</si>
  <si>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</si>
  <si>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</si>
  <si>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</si>
  <si>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</si>
  <si>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</si>
  <si>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</si>
  <si>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</si>
  <si>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</si>
  <si>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</si>
  <si>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</si>
  <si>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</si>
  <si>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</si>
  <si>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</si>
  <si>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</si>
  <si>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</si>
  <si>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</si>
  <si>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</si>
  <si>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</si>
  <si>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</si>
  <si>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</si>
  <si>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</si>
  <si>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</si>
  <si>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</si>
  <si>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</si>
  <si>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</si>
  <si>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</si>
  <si>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</si>
  <si>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</si>
  <si>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</si>
  <si>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</si>
  <si>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</si>
  <si>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</si>
  <si>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</si>
  <si>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</si>
  <si>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</si>
  <si>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</si>
  <si>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</si>
  <si>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</si>
  <si>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</si>
  <si>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</si>
  <si>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</si>
  <si>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</si>
  <si>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</si>
  <si>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</si>
  <si>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</si>
  <si>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</si>
  <si>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</si>
  <si>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</si>
  <si>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</si>
  <si>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</si>
  <si>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</si>
  <si>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</si>
  <si>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</si>
  <si>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</si>
  <si>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</si>
  <si>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</si>
  <si>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</si>
  <si>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</si>
  <si>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</si>
  <si>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</si>
  <si>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</si>
  <si>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</si>
  <si>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</si>
  <si>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</si>
  <si>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</si>
  <si>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</si>
  <si>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</si>
  <si>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</si>
  <si>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</si>
  <si>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</si>
  <si>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</si>
  <si>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</si>
  <si>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</si>
  <si>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</si>
  <si>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</si>
  <si>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</si>
  <si>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</si>
  <si>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</si>
  <si>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</si>
  <si>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</si>
  <si>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</si>
  <si>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</si>
  <si>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</si>
  <si>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</si>
  <si>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</si>
  <si>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</si>
  <si>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</si>
  <si>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</si>
  <si>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</si>
  <si>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</si>
  <si>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</si>
  <si>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</si>
  <si>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</si>
  <si>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</si>
  <si>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</si>
  <si>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</si>
  <si>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</si>
  <si>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</si>
  <si>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</si>
  <si>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</si>
  <si>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</si>
  <si>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</si>
  <si>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</si>
  <si>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</si>
  <si>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</si>
  <si>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</si>
  <si>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</si>
  <si>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</si>
  <si>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</si>
  <si>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</si>
  <si>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</si>
  <si>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</si>
  <si>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</si>
  <si>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</si>
  <si>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</si>
  <si>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</si>
  <si>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</si>
  <si>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</si>
  <si>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</si>
  <si>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</si>
  <si>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</si>
  <si>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</si>
  <si>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</si>
  <si>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</si>
  <si>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</si>
  <si>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</si>
  <si>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</si>
  <si>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</si>
  <si>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</si>
  <si>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</si>
  <si>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</si>
  <si>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</si>
  <si>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</si>
  <si>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</si>
  <si>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</si>
  <si>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</si>
  <si>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</si>
  <si>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</si>
  <si>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</si>
  <si>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</si>
  <si>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</si>
  <si>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</si>
  <si>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</si>
  <si>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</si>
  <si>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</si>
  <si>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</si>
  <si>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</si>
  <si>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</si>
  <si>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</si>
  <si>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</si>
  <si>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</si>
  <si>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</si>
  <si>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</si>
  <si>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</si>
  <si>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</si>
  <si>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</si>
  <si>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</si>
  <si>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</si>
  <si>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</si>
  <si>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</si>
  <si>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</si>
  <si>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</si>
  <si>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</si>
  <si>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</si>
  <si>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</si>
  <si>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</si>
  <si>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</si>
  <si>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</si>
  <si>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</si>
  <si>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</si>
  <si>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</si>
  <si>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</si>
  <si>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</si>
  <si>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</si>
  <si>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</si>
  <si>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</si>
  <si>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</si>
  <si>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</si>
  <si>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</si>
  <si>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</si>
  <si>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</si>
  <si>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</si>
  <si>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</si>
  <si>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</si>
  <si>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</si>
  <si>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</si>
  <si>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</si>
  <si>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</si>
  <si>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</si>
  <si>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</si>
  <si>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</si>
  <si>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</si>
  <si>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</si>
  <si>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</si>
  <si>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</si>
  <si>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</si>
  <si>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</si>
  <si>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</si>
  <si>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</si>
  <si>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</si>
  <si>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</si>
  <si>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</si>
  <si>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</si>
  <si>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</si>
  <si>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</si>
  <si>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</si>
  <si>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</si>
  <si>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</si>
  <si>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</si>
  <si>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</si>
  <si>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</si>
  <si>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</si>
  <si>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</si>
  <si>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</si>
  <si>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</si>
  <si>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</si>
  <si>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</si>
  <si>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</si>
  <si>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</si>
  <si>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</si>
  <si>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</si>
  <si>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</si>
  <si>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</si>
  <si>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</si>
  <si>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</si>
  <si>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</si>
  <si>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</si>
  <si>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</si>
  <si>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</si>
  <si>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</si>
  <si>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</si>
  <si>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</si>
  <si>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</si>
  <si>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</si>
  <si>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</si>
  <si>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</si>
  <si>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</si>
  <si>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</si>
  <si>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</si>
  <si>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</si>
  <si>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</si>
  <si>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</si>
  <si>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</si>
  <si>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</si>
  <si>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</si>
  <si>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</si>
  <si>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</si>
  <si>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</si>
  <si>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</si>
  <si>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</si>
  <si>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</si>
  <si>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</si>
  <si>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</si>
  <si>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</si>
  <si>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</si>
  <si>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</si>
  <si>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</si>
  <si>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</si>
  <si>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</si>
  <si>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</si>
  <si>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</si>
  <si>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</si>
  <si>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</si>
  <si>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</si>
  <si>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</si>
  <si>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</si>
  <si>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</si>
  <si>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</si>
  <si>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</si>
  <si>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</si>
  <si>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</si>
  <si>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</si>
  <si>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</si>
  <si>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</si>
  <si>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</si>
  <si>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</si>
  <si>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</si>
  <si>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</si>
  <si>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</si>
  <si>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</si>
  <si>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</si>
  <si>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</si>
  <si>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</si>
  <si>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</si>
  <si>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</si>
  <si>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</si>
  <si>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</si>
  <si>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</si>
  <si>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</si>
  <si>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</si>
  <si>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</si>
  <si>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</si>
  <si>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</si>
  <si>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</si>
  <si>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</si>
  <si>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</si>
  <si>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</si>
  <si>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</si>
  <si>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</si>
  <si>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</si>
  <si>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</si>
  <si>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</si>
  <si>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</si>
  <si>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</si>
  <si>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</si>
  <si>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</si>
  <si>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</si>
  <si>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</si>
  <si>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</si>
  <si>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</si>
  <si>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</si>
  <si>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</si>
  <si>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</si>
  <si>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</si>
  <si>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</si>
  <si>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</si>
  <si>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</si>
  <si>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</si>
  <si>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</si>
  <si>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</si>
  <si>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</si>
  <si>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</si>
  <si>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</si>
  <si>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</si>
  <si>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</si>
  <si>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</si>
  <si>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</si>
  <si>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</si>
  <si>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</si>
  <si>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</si>
  <si>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</si>
  <si>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</si>
  <si>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</si>
  <si>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</si>
  <si>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</si>
  <si>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</si>
  <si>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</si>
  <si>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</si>
  <si>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</si>
  <si>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</si>
  <si>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</si>
  <si>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</si>
  <si>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</si>
  <si>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</si>
  <si>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</si>
  <si>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</si>
  <si>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</si>
  <si>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</si>
  <si>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</si>
  <si>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</si>
  <si>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</si>
  <si>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</si>
  <si>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</si>
  <si>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</si>
  <si>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</si>
  <si>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</si>
  <si>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</si>
  <si>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</si>
  <si>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</si>
  <si>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</si>
  <si>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</si>
  <si>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</si>
  <si>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</si>
  <si>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</si>
  <si>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</si>
  <si>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</si>
  <si>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</si>
  <si>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</si>
  <si>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</si>
  <si>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</si>
  <si>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</si>
  <si>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</si>
  <si>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</si>
  <si>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</si>
  <si>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</si>
  <si>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</si>
  <si>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</si>
  <si>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</si>
  <si>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</si>
  <si>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</si>
  <si>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</si>
  <si>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</si>
  <si>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</si>
  <si>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</si>
  <si>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</si>
  <si>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</si>
  <si>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</si>
  <si>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</si>
  <si>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</si>
  <si>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</si>
  <si>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</si>
  <si>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</si>
  <si>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</si>
  <si>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</si>
  <si>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</si>
  <si>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</si>
  <si>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</si>
  <si>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</si>
  <si>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</si>
  <si>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</si>
  <si>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</si>
  <si>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</si>
  <si>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</si>
  <si>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</si>
  <si>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</si>
  <si>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</si>
  <si>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</si>
  <si>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</si>
  <si>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</si>
  <si>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</si>
  <si>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</si>
  <si>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</si>
  <si>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</si>
  <si>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</si>
  <si>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</si>
  <si>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</si>
  <si>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</si>
  <si>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</si>
  <si>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</si>
  <si>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</si>
  <si>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</si>
  <si>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</si>
  <si>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</si>
  <si>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</si>
  <si>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</si>
  <si>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</si>
  <si>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</si>
  <si>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</si>
  <si>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</si>
  <si>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</si>
  <si>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</si>
  <si>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</si>
  <si>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</si>
  <si>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</si>
  <si>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</si>
  <si>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</si>
  <si>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</si>
  <si>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</si>
  <si>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</si>
  <si>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</si>
  <si>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</si>
  <si>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</si>
  <si>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</si>
  <si>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</si>
  <si>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</si>
  <si>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</si>
  <si>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</si>
  <si>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</si>
  <si>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</si>
  <si>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</si>
  <si>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</si>
  <si>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</si>
  <si>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</si>
  <si>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</si>
  <si>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</si>
  <si>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</si>
  <si>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</si>
  <si>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</si>
  <si>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</si>
  <si>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</si>
  <si>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</si>
  <si>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</si>
  <si>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</si>
  <si>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</si>
  <si>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</si>
  <si>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</si>
  <si>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</si>
  <si>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</si>
  <si>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</si>
  <si>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</si>
  <si>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</si>
  <si>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</si>
  <si>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</si>
  <si>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</si>
  <si>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</si>
  <si>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</si>
  <si>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</si>
  <si>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</si>
  <si>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</si>
  <si>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</si>
  <si>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</si>
  <si>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</si>
  <si>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</si>
  <si>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</si>
  <si>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</si>
  <si>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</si>
  <si>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</si>
  <si>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</si>
  <si>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</si>
  <si>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</si>
  <si>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</si>
  <si>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</si>
  <si>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</si>
  <si>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</si>
  <si>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</si>
  <si>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</si>
  <si>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</si>
  <si>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</si>
  <si>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</si>
  <si>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</si>
  <si>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</si>
  <si>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</si>
  <si>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</si>
  <si>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</si>
  <si>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</si>
  <si>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</si>
  <si>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</si>
  <si>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</si>
  <si>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</si>
  <si>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</si>
  <si>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</si>
  <si>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</si>
  <si>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</si>
  <si>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</si>
  <si>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</si>
  <si>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</si>
  <si>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</si>
  <si>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</si>
  <si>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</si>
  <si>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</si>
  <si>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</si>
  <si>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</si>
  <si>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</si>
  <si>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</si>
  <si>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</si>
  <si>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</si>
  <si>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</si>
  <si>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</si>
  <si>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</si>
  <si>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</si>
  <si>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</si>
  <si>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</si>
  <si>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</si>
  <si>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</si>
  <si>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</si>
  <si>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</si>
  <si>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</si>
  <si>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</si>
  <si>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</si>
  <si>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</si>
  <si>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</si>
  <si>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</si>
  <si>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</si>
  <si>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</si>
  <si>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</si>
  <si>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</si>
  <si>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</si>
  <si>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</si>
  <si>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</si>
  <si>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</si>
  <si>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</si>
  <si>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</si>
  <si>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</si>
  <si>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</si>
  <si>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</si>
  <si>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</si>
  <si>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</si>
  <si>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</si>
  <si>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</si>
  <si>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</si>
  <si>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</si>
  <si>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</si>
  <si>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</si>
  <si>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</si>
  <si>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</si>
  <si>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</si>
  <si>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</si>
  <si>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</si>
  <si>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</si>
  <si>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</si>
  <si>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</si>
  <si>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</si>
  <si>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</si>
  <si>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</si>
  <si>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</si>
  <si>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</si>
  <si>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</si>
  <si>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</si>
  <si>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</si>
  <si>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</si>
  <si>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</si>
  <si>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</si>
  <si>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</si>
  <si>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</si>
  <si>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</si>
  <si>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</si>
  <si>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</si>
  <si>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</si>
  <si>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</si>
  <si>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</si>
  <si>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</si>
  <si>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</si>
  <si>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</si>
  <si>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</si>
  <si>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</si>
  <si>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</si>
  <si>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</si>
  <si>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</si>
  <si>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</si>
  <si>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</si>
  <si>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</si>
  <si>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</si>
  <si>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</si>
  <si>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</si>
  <si>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</si>
  <si>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</si>
  <si>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</si>
  <si>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</si>
  <si>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</si>
  <si>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</si>
  <si>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</si>
  <si>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</si>
  <si>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</si>
  <si>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</si>
  <si>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</si>
  <si>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</si>
  <si>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</si>
  <si>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</si>
  <si>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</si>
  <si>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</si>
  <si>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</si>
  <si>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</si>
  <si>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</si>
  <si>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</si>
  <si>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</si>
  <si>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</si>
  <si>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</si>
  <si>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</si>
  <si>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</si>
  <si>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</si>
  <si>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</si>
  <si>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</si>
  <si>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</si>
  <si>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</si>
  <si>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</si>
  <si>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</si>
  <si>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</si>
  <si>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</si>
  <si>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</si>
  <si>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</si>
  <si>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</si>
  <si>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</si>
  <si>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</si>
  <si>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</si>
  <si>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</si>
  <si>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</si>
  <si>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</si>
  <si>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</si>
  <si>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</si>
  <si>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</si>
  <si>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</si>
  <si>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</si>
  <si>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</si>
  <si>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</si>
  <si>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</si>
  <si>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</si>
  <si>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</si>
  <si>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</si>
  <si>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</si>
  <si>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</si>
  <si>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</si>
  <si>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</si>
  <si>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</si>
  <si>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</si>
  <si>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</si>
  <si>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</si>
  <si>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</si>
  <si>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</si>
  <si>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</si>
  <si>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</si>
  <si>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</si>
  <si>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</si>
  <si>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</si>
  <si>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</si>
  <si>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</si>
  <si>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</si>
  <si>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</si>
  <si>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</si>
  <si>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</si>
  <si>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</si>
  <si>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</si>
  <si>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</si>
  <si>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</si>
  <si>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</si>
  <si>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</si>
  <si>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</si>
  <si>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</si>
  <si>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</si>
  <si>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</si>
  <si>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</si>
  <si>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</si>
  <si>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</si>
  <si>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</si>
  <si>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</si>
  <si>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</si>
  <si>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</si>
  <si>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</si>
  <si>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</si>
  <si>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</si>
  <si>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</si>
  <si>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</si>
  <si>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</si>
  <si>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</si>
  <si>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</si>
  <si>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</si>
  <si>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</si>
  <si>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</si>
  <si>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</si>
  <si>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</si>
  <si>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</si>
  <si>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</si>
  <si>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</si>
  <si>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</si>
  <si>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</si>
  <si>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</si>
  <si>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</si>
  <si>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</si>
  <si>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</si>
  <si>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</si>
  <si>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</si>
  <si>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</si>
  <si>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</si>
  <si>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</si>
  <si>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</si>
  <si>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</si>
  <si>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</si>
  <si>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</si>
  <si>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</si>
  <si>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</si>
  <si>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</si>
  <si>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</si>
  <si>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</si>
  <si>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</si>
  <si>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</si>
  <si>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</si>
  <si>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</si>
  <si>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</si>
  <si>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</si>
  <si>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</si>
  <si>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</si>
  <si>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</si>
  <si>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</si>
  <si>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</si>
  <si>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</si>
  <si>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</si>
  <si>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</si>
  <si>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</si>
  <si>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</si>
  <si>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</si>
  <si>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</si>
  <si>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</si>
  <si>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</si>
  <si>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</si>
  <si>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</si>
  <si>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</si>
  <si>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</si>
  <si>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</si>
  <si>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</si>
  <si>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</si>
  <si>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</si>
  <si>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</si>
  <si>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</si>
  <si>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</si>
  <si>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</si>
  <si>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</si>
  <si>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</si>
  <si>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</si>
  <si>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</si>
  <si>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</si>
  <si>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</si>
  <si>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</si>
  <si>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</si>
  <si>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</si>
  <si>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</si>
  <si>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</si>
  <si>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</si>
  <si>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</si>
  <si>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</si>
  <si>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</si>
  <si>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</si>
  <si>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</si>
  <si>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</si>
  <si>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</si>
  <si>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</si>
  <si>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</si>
  <si>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</si>
  <si>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</si>
  <si>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</si>
  <si>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</si>
  <si>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</si>
  <si>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</si>
  <si>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</si>
  <si>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</si>
  <si>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</si>
  <si>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</si>
  <si>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</si>
  <si>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</si>
  <si>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</si>
  <si>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</si>
  <si>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</si>
  <si>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</si>
  <si>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</si>
  <si>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</si>
  <si>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</si>
  <si>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</si>
  <si>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</si>
  <si>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</si>
  <si>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</si>
  <si>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</si>
  <si>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</si>
  <si>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</si>
  <si>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</si>
  <si>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</si>
  <si>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</si>
  <si>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</si>
  <si>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</si>
  <si>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</si>
  <si>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</si>
  <si>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</si>
  <si>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</si>
  <si>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</si>
  <si>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</si>
  <si>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</si>
  <si>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</si>
  <si>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</si>
  <si>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</si>
  <si>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</si>
  <si>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</si>
  <si>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</si>
  <si>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</si>
  <si>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</si>
  <si>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</si>
  <si>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</si>
  <si>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</si>
  <si>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</si>
  <si>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</si>
  <si>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</si>
  <si>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</si>
  <si>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</si>
  <si>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</si>
  <si>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</si>
  <si>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</si>
  <si>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</si>
  <si>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</si>
  <si>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</si>
  <si>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</si>
  <si>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</si>
  <si>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</si>
  <si>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</si>
  <si>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</si>
  <si>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</si>
  <si>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</si>
  <si>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</si>
  <si>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</si>
  <si>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</si>
  <si>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</si>
  <si>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</si>
  <si>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</si>
  <si>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</si>
  <si>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</si>
  <si>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</si>
  <si>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</si>
  <si>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</si>
  <si>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</si>
  <si>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</si>
  <si>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</si>
  <si>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</si>
  <si>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</si>
  <si>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</si>
  <si>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</si>
  <si>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</si>
  <si>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</si>
  <si>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</si>
  <si>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</si>
  <si>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</si>
  <si>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</si>
  <si>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</si>
  <si>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</si>
  <si>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</si>
  <si>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</si>
  <si>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</si>
  <si>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</si>
  <si>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</si>
  <si>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</si>
  <si>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</si>
  <si>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</si>
  <si>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</si>
  <si>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</si>
  <si>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</si>
  <si>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</si>
  <si>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</si>
  <si>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</si>
  <si>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</si>
  <si>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</si>
  <si>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</si>
  <si>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</si>
  <si>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</si>
  <si>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</si>
  <si>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</si>
  <si>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</si>
  <si>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</si>
  <si>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</si>
  <si>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</si>
  <si>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</si>
  <si>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</si>
  <si>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</si>
  <si>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</si>
  <si>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</si>
  <si>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</si>
  <si>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</si>
  <si>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</si>
  <si>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</si>
  <si>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</si>
  <si>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</si>
  <si>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</si>
  <si>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</si>
  <si>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</si>
  <si>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</si>
  <si>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</si>
  <si>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</si>
  <si>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</si>
  <si>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</si>
  <si>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</si>
  <si>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</si>
  <si>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</si>
  <si>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</si>
  <si>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</si>
  <si>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</si>
  <si>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</si>
  <si>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</si>
  <si>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</si>
  <si>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</si>
  <si>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</si>
  <si>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</si>
  <si>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</si>
  <si>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</si>
  <si>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</si>
  <si>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</si>
  <si>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</si>
  <si>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</si>
  <si>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</si>
  <si>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</si>
  <si>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</si>
  <si>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</si>
  <si>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</si>
  <si>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</si>
  <si>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</si>
  <si>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</si>
  <si>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</si>
  <si>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</si>
  <si>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</si>
  <si>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</si>
  <si>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</si>
  <si>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</si>
  <si>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</si>
  <si>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</si>
  <si>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</si>
  <si>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</si>
  <si>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</si>
  <si>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</si>
  <si>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</si>
  <si>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</si>
  <si>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</si>
  <si>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</si>
  <si>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</si>
  <si>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</si>
  <si>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</si>
  <si>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</si>
  <si>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</si>
  <si>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</si>
  <si>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</si>
  <si>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</si>
  <si>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</si>
  <si>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</si>
  <si>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</si>
  <si>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</si>
  <si>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</si>
  <si>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</si>
  <si>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</si>
  <si>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</si>
  <si>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</si>
  <si>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</si>
  <si>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</si>
  <si>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</si>
  <si>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</si>
  <si>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</si>
  <si>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</si>
  <si>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</si>
  <si>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</si>
  <si>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</si>
  <si>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</si>
  <si>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</si>
  <si>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</si>
  <si>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</si>
  <si>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</si>
  <si>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</si>
  <si>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</si>
  <si>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</si>
  <si>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</si>
  <si>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</si>
  <si>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</si>
  <si>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</si>
  <si>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</si>
  <si>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</si>
  <si>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</si>
  <si>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</si>
  <si>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</si>
  <si>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</si>
  <si>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</si>
  <si>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</si>
  <si>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</si>
  <si>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</si>
  <si>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</si>
  <si>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</si>
  <si>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</si>
  <si>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</si>
  <si>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</si>
  <si>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</si>
  <si>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</si>
  <si>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</si>
  <si>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</si>
  <si>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</si>
  <si>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</si>
  <si>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</si>
  <si>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</si>
  <si>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</si>
  <si>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</si>
  <si>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</si>
  <si>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</si>
  <si>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</si>
  <si>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</si>
  <si>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</si>
  <si>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</si>
  <si>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</si>
  <si>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</si>
  <si>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</si>
  <si>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</si>
  <si>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</si>
  <si>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</si>
  <si>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</si>
  <si>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</si>
  <si>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</si>
  <si>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</si>
  <si>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</si>
  <si>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</si>
  <si>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</si>
  <si>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</si>
  <si>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</si>
  <si>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</si>
  <si>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</si>
  <si>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</si>
  <si>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</si>
  <si>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</si>
  <si>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</si>
  <si>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</si>
  <si>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</si>
  <si>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</si>
  <si>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</si>
  <si>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</si>
  <si>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</si>
  <si>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</si>
  <si>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</si>
  <si>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</si>
  <si>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</si>
  <si>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</si>
  <si>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</si>
  <si>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</si>
  <si>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</si>
  <si>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</si>
  <si>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</si>
  <si>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</si>
  <si>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</si>
  <si>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</si>
  <si>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</si>
  <si>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</si>
  <si>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</si>
  <si>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</si>
  <si>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</si>
  <si>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</si>
  <si>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</si>
  <si>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</si>
  <si>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</si>
  <si>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</si>
  <si>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</si>
  <si>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</si>
  <si>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</si>
  <si>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</si>
  <si>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</si>
  <si>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</si>
  <si>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</si>
  <si>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</si>
  <si>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</si>
  <si>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</si>
  <si>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</si>
  <si>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</si>
  <si>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</si>
  <si>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</si>
  <si>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</si>
  <si>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</si>
  <si>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</si>
  <si>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</si>
  <si>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</si>
  <si>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</si>
  <si>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</si>
  <si>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</si>
  <si>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</si>
  <si>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</si>
  <si>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</si>
  <si>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</si>
  <si>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</si>
  <si>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</si>
  <si>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</si>
  <si>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</si>
  <si>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</si>
  <si>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</si>
  <si>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</si>
  <si>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</si>
  <si>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</si>
  <si>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</si>
  <si>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</si>
  <si>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</si>
  <si>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</si>
  <si>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</si>
  <si>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</si>
  <si>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</si>
  <si>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</si>
  <si>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</si>
  <si>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</si>
  <si>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</si>
  <si>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</si>
  <si>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</si>
  <si>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</si>
  <si>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</si>
  <si>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</si>
  <si>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</si>
  <si>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</si>
  <si>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</si>
  <si>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</si>
  <si>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</si>
  <si>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</si>
  <si>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</si>
  <si>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</si>
  <si>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</si>
  <si>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</si>
  <si>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</si>
  <si>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</si>
  <si>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</si>
  <si>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</si>
  <si>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</si>
  <si>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</si>
  <si>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</si>
  <si>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</si>
  <si>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</si>
  <si>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</si>
  <si>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</si>
  <si>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</si>
  <si>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</si>
  <si>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</si>
  <si>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</si>
  <si>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</si>
  <si>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</si>
  <si>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</si>
  <si>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</si>
  <si>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</si>
  <si>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</si>
  <si>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</si>
  <si>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</si>
  <si>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</si>
  <si>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</si>
  <si>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</si>
  <si>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</si>
  <si>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</si>
  <si>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</si>
  <si>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</si>
  <si>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</si>
  <si>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</si>
  <si>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</si>
  <si>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</si>
  <si>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</si>
  <si>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</si>
  <si>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</si>
  <si>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</si>
  <si>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</si>
  <si>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</si>
  <si>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</si>
  <si>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</si>
  <si>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</si>
  <si>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</si>
  <si>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</si>
  <si>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</si>
  <si>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</si>
  <si>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</si>
  <si>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</si>
  <si>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</si>
  <si>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</si>
  <si>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</si>
  <si>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</si>
  <si>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</si>
  <si>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</si>
  <si>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</si>
  <si>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</si>
  <si>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</si>
  <si>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</si>
  <si>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</si>
  <si>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</si>
  <si>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</si>
  <si>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</si>
  <si>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</si>
  <si>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</si>
  <si>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</si>
  <si>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</si>
  <si>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</si>
  <si>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</si>
  <si>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</si>
  <si>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</si>
  <si>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</si>
  <si>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</si>
  <si>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</si>
  <si>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</si>
  <si>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</si>
  <si>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</si>
  <si>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</si>
  <si>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</si>
  <si>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</si>
  <si>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</si>
  <si>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</si>
  <si>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</si>
  <si>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</si>
  <si>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</si>
  <si>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</si>
  <si>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</si>
  <si>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</si>
  <si>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</si>
  <si>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</si>
  <si>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</si>
  <si>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</si>
  <si>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</si>
  <si>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</si>
  <si>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</si>
  <si>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</si>
  <si>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</si>
  <si>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</si>
  <si>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</si>
  <si>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</si>
  <si>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</si>
  <si>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</si>
  <si>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</si>
  <si>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</si>
  <si>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</si>
  <si>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</si>
  <si>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</si>
  <si>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</si>
  <si>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</si>
  <si>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</si>
  <si>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</si>
  <si>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</si>
  <si>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</si>
  <si>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</si>
  <si>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</si>
  <si>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</si>
  <si>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</si>
  <si>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</si>
  <si>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</si>
  <si>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</si>
  <si>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</si>
  <si>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</si>
  <si>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</si>
  <si>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</si>
  <si>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</si>
  <si>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</si>
  <si>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</si>
  <si>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</si>
  <si>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</si>
  <si>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</si>
  <si>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</si>
  <si>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</si>
  <si>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</si>
  <si>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</si>
  <si>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</si>
  <si>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</si>
  <si>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</si>
  <si>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</si>
  <si>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</si>
  <si>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</si>
  <si>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</si>
  <si>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</si>
  <si>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</si>
  <si>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</si>
  <si>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</si>
  <si>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</si>
  <si>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</si>
  <si>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</si>
  <si>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</si>
  <si>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</si>
  <si>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</si>
  <si>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</si>
  <si>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</si>
  <si>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</si>
  <si>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</si>
  <si>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</si>
  <si>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</si>
  <si>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</si>
  <si>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</si>
  <si>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</si>
  <si>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</si>
  <si>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</si>
  <si>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</si>
  <si>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</si>
  <si>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</si>
  <si>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</si>
  <si>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</si>
  <si>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</si>
  <si>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</si>
  <si>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</si>
  <si>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</si>
  <si>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</si>
  <si>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</si>
  <si>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</si>
  <si>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</si>
  <si>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</si>
  <si>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</si>
  <si>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</si>
  <si>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</si>
  <si>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</si>
  <si>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</si>
  <si>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</si>
  <si>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</si>
  <si>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</si>
  <si>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</si>
  <si>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</si>
  <si>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</si>
  <si>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</si>
  <si>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</si>
  <si>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</si>
  <si>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</si>
  <si>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</si>
  <si>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</si>
  <si>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</si>
  <si>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</si>
  <si>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</si>
  <si>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</si>
  <si>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</si>
  <si>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</si>
  <si>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</si>
  <si>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</si>
  <si>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</si>
  <si>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</si>
  <si>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</si>
  <si>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</si>
  <si>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</si>
  <si>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</si>
  <si>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</si>
  <si>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</si>
  <si>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</si>
  <si>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</si>
  <si>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</si>
  <si>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</si>
  <si>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</si>
  <si>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</si>
  <si>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</si>
  <si>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</si>
  <si>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</si>
  <si>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</si>
  <si>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</si>
  <si>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</si>
  <si>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</si>
  <si>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</si>
  <si>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</si>
  <si>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</si>
  <si>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</si>
  <si>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</si>
  <si>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</si>
  <si>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</si>
  <si>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</si>
  <si>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</si>
  <si>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</si>
  <si>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</si>
  <si>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</si>
  <si>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</si>
  <si>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</si>
  <si>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</si>
  <si>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</si>
  <si>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</si>
  <si>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</si>
  <si>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</si>
  <si>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</si>
  <si>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</si>
  <si>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</si>
  <si>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</si>
  <si>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</si>
  <si>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</si>
  <si>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</si>
  <si>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</si>
  <si>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</si>
  <si>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</si>
  <si>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</si>
  <si>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</si>
  <si>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</si>
  <si>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</si>
  <si>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</si>
  <si>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</si>
  <si>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</si>
  <si>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</si>
  <si>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</si>
  <si>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</si>
  <si>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</si>
  <si>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</si>
  <si>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</si>
  <si>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</si>
  <si>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</si>
  <si>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</si>
  <si>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</si>
  <si>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</si>
  <si>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</si>
  <si>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</si>
  <si>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</si>
  <si>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</si>
  <si>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</si>
  <si>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</si>
  <si>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</si>
  <si>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</si>
  <si>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</si>
  <si>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</si>
  <si>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</si>
  <si>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</si>
  <si>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</si>
  <si>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</si>
  <si>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</si>
  <si>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</si>
  <si>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</si>
  <si>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</si>
  <si>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</si>
  <si>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</si>
  <si>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</si>
  <si>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</si>
  <si>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</si>
  <si>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</si>
  <si>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</si>
  <si>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</si>
  <si>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</si>
  <si>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</si>
  <si>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</si>
  <si>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</si>
  <si>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</si>
  <si>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</si>
  <si>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</si>
  <si>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</si>
  <si>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</si>
  <si>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</si>
  <si>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</si>
  <si>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</si>
  <si>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</si>
  <si>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</si>
  <si>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</si>
  <si>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</si>
  <si>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</si>
  <si>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</si>
  <si>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</si>
  <si>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</si>
  <si>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</si>
  <si>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</si>
  <si>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</si>
  <si>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</si>
  <si>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</si>
  <si>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</si>
  <si>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</si>
  <si>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</si>
  <si>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</si>
  <si>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</si>
  <si>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</si>
  <si>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</si>
  <si>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</si>
  <si>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</si>
  <si>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</si>
  <si>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</si>
  <si>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</si>
  <si>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</si>
  <si>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</si>
  <si>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</si>
  <si>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</si>
  <si>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</si>
  <si>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</si>
  <si>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</si>
  <si>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</si>
  <si>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</si>
  <si>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</si>
  <si>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</si>
  <si>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</si>
  <si>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</si>
  <si>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</si>
  <si>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</si>
  <si>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</si>
  <si>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</si>
  <si>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</si>
  <si>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</si>
  <si>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</si>
  <si>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</si>
  <si>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</si>
  <si>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</si>
  <si>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</si>
  <si>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</si>
  <si>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</si>
  <si>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</si>
  <si>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</si>
  <si>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</si>
  <si>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</si>
  <si>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</si>
  <si>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</si>
  <si>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</si>
  <si>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</si>
  <si>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</si>
  <si>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</si>
  <si>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</si>
  <si>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</si>
  <si>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</si>
  <si>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</si>
  <si>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</si>
  <si>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</si>
  <si>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</si>
  <si>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</si>
  <si>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</si>
  <si>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</si>
  <si>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</si>
  <si>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</si>
  <si>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</si>
  <si>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</si>
  <si>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</si>
  <si>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</si>
  <si>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</si>
  <si>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</si>
  <si>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</si>
  <si>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</si>
  <si>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</si>
  <si>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</si>
  <si>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</si>
  <si>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</si>
  <si>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</si>
  <si>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</si>
  <si>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</si>
  <si>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</si>
  <si>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</si>
  <si>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</si>
  <si>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</si>
  <si>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</si>
  <si>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</si>
  <si>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</si>
  <si>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</si>
  <si>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</si>
  <si>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</si>
  <si>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</si>
  <si>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</si>
  <si>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</si>
  <si>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</si>
  <si>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</si>
  <si>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</si>
  <si>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</si>
  <si>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</si>
  <si>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</si>
  <si>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</si>
  <si>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</si>
  <si>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</si>
  <si>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</si>
  <si>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</si>
  <si>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</si>
  <si>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</si>
  <si>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</si>
  <si>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</si>
  <si>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</si>
  <si>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</si>
  <si>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</si>
  <si>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</si>
  <si>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</si>
  <si>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</si>
  <si>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</si>
  <si>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</si>
  <si>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</si>
  <si>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</si>
  <si>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</si>
  <si>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</si>
  <si>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</si>
  <si>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</si>
  <si>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</si>
  <si>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</si>
  <si>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</si>
  <si>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</si>
  <si>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</si>
  <si>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</si>
  <si>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</si>
  <si>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</si>
  <si>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</si>
  <si>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</si>
  <si>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</si>
  <si>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</si>
  <si>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</si>
  <si>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</si>
  <si>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</si>
  <si>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</si>
  <si>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</si>
  <si>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</si>
  <si>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</si>
  <si>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</si>
  <si>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</si>
  <si>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</si>
  <si>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</si>
  <si>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</si>
  <si>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</si>
  <si>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</si>
  <si>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</si>
  <si>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</si>
  <si>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</si>
  <si>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</si>
  <si>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</si>
  <si>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</si>
  <si>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</si>
  <si>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</si>
  <si>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</si>
  <si>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</si>
  <si>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</si>
  <si>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</si>
  <si>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</si>
  <si>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</si>
  <si>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</si>
  <si>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</si>
  <si>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</si>
  <si>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</si>
  <si>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</si>
  <si>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</si>
  <si>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</si>
  <si>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</si>
  <si>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</si>
  <si>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</si>
  <si>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</si>
  <si>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</si>
  <si>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</si>
  <si>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</si>
  <si>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</si>
  <si>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</si>
  <si>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</si>
  <si>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</si>
  <si>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</si>
  <si>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</si>
  <si>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</si>
  <si>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</si>
  <si>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</si>
  <si>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</si>
  <si>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</si>
  <si>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</si>
  <si>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</si>
  <si>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</si>
  <si>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</si>
  <si>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</si>
  <si>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</si>
  <si>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</si>
  <si>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</si>
  <si>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</si>
  <si>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</si>
  <si>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</si>
  <si>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</si>
  <si>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</si>
  <si>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</si>
  <si>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</si>
  <si>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</si>
  <si>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</si>
  <si>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</si>
  <si>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</si>
  <si>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</si>
  <si>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</si>
  <si>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</si>
  <si>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</si>
  <si>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</si>
  <si>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</si>
  <si>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</si>
  <si>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</si>
  <si>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</si>
  <si>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</si>
  <si>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</si>
  <si>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</si>
  <si>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</si>
  <si>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</si>
  <si>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</si>
  <si>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</si>
  <si>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</si>
  <si>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</si>
  <si>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</si>
  <si>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</si>
  <si>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</si>
  <si>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</si>
  <si>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</si>
  <si>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</si>
  <si>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</si>
  <si>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</si>
  <si>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</si>
  <si>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</si>
  <si>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</si>
  <si>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</si>
  <si>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</si>
  <si>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</si>
  <si>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</si>
  <si>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</si>
  <si>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</si>
  <si>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</si>
  <si>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</si>
  <si>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</si>
  <si>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</si>
  <si>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</si>
  <si>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</si>
  <si>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</si>
  <si>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</si>
  <si>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</si>
  <si>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</si>
  <si>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</si>
  <si>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</si>
  <si>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</si>
  <si>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</si>
  <si>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</si>
  <si>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</si>
  <si>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</si>
  <si>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</si>
  <si>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</si>
  <si>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</si>
  <si>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</si>
  <si>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</si>
  <si>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</si>
  <si>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</si>
  <si>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</si>
  <si>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</si>
  <si>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</si>
  <si>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</si>
  <si>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</si>
  <si>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</si>
  <si>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</si>
  <si>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</si>
  <si>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</si>
  <si>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</si>
  <si>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</si>
  <si>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</si>
  <si>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</si>
  <si>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</si>
  <si>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</si>
  <si>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</si>
  <si>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</si>
  <si>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</si>
  <si>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</si>
  <si>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</si>
  <si>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</si>
  <si>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</si>
  <si>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</si>
  <si>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</si>
  <si>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</si>
  <si>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</si>
  <si>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</si>
  <si>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</si>
  <si>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</si>
  <si>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</si>
  <si>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</si>
  <si>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</si>
  <si>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</si>
  <si>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</si>
  <si>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</si>
  <si>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</si>
  <si>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</si>
  <si>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</si>
  <si>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</si>
  <si>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</si>
  <si>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</si>
  <si>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</si>
  <si>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</si>
  <si>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</si>
  <si>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</si>
  <si>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</si>
  <si>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</si>
  <si>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</si>
  <si>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</si>
  <si>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</si>
  <si>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</si>
  <si>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</si>
  <si>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</si>
  <si>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</si>
  <si>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</si>
  <si>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</si>
  <si>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</si>
  <si>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</si>
  <si>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</si>
  <si>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</si>
  <si>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</si>
  <si>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</si>
  <si>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</si>
  <si>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</si>
  <si>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</si>
  <si>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</si>
  <si>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</si>
  <si>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</si>
  <si>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</si>
  <si>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</si>
  <si>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</si>
  <si>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</si>
  <si>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</si>
  <si>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</si>
  <si>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</si>
  <si>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</si>
  <si>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</si>
  <si>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</si>
  <si>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</si>
  <si>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</si>
  <si>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</si>
  <si>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</si>
  <si>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</si>
  <si>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</si>
  <si>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</si>
  <si>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</si>
  <si>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</si>
  <si>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</si>
  <si>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</si>
  <si>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</si>
  <si>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</si>
  <si>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</si>
  <si>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</si>
  <si>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</si>
  <si>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</si>
  <si>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</si>
  <si>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</si>
  <si>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</si>
  <si>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</si>
  <si>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</si>
  <si>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</si>
  <si>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</si>
  <si>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</si>
  <si>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</si>
  <si>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</si>
  <si>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</si>
  <si>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</si>
  <si>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</si>
  <si>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</si>
  <si>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</si>
  <si>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</si>
  <si>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</si>
  <si>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</si>
  <si>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</si>
  <si>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</si>
  <si>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</si>
  <si>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</si>
  <si>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</si>
  <si>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</si>
  <si>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</si>
  <si>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</si>
  <si>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</si>
  <si>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</si>
  <si>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</si>
  <si>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</si>
  <si>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</si>
  <si>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</si>
  <si>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</si>
  <si>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</si>
  <si>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</si>
  <si>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</si>
  <si>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</si>
  <si>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</si>
  <si>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</si>
  <si>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</si>
  <si>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</si>
  <si>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</si>
  <si>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</si>
  <si>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</si>
  <si>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</si>
  <si>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</si>
  <si>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</si>
  <si>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</si>
  <si>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</si>
  <si>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</si>
  <si>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</si>
  <si>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</si>
  <si>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</si>
  <si>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</si>
  <si>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</si>
  <si>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</si>
  <si>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</si>
  <si>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</si>
  <si>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</si>
  <si>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</si>
  <si>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</si>
  <si>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</si>
  <si>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</si>
  <si>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</si>
  <si>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</si>
  <si>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</si>
  <si>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</si>
  <si>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</si>
  <si>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</si>
  <si>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</si>
  <si>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</si>
  <si>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</si>
  <si>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</si>
  <si>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</si>
  <si>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</si>
  <si>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</si>
  <si>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</si>
  <si>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</si>
  <si>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</si>
  <si>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</si>
  <si>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</si>
  <si>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</si>
  <si>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</si>
  <si>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</si>
  <si>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</si>
  <si>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</si>
  <si>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</si>
  <si>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</si>
  <si>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</si>
  <si>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</si>
  <si>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</si>
  <si>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</si>
  <si>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</si>
  <si>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</si>
  <si>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</si>
  <si>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</si>
  <si>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</si>
  <si>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</si>
  <si>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</si>
  <si>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</si>
  <si>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</si>
  <si>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</si>
  <si>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</si>
  <si>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</si>
  <si>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</si>
  <si>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</si>
  <si>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</si>
  <si>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</si>
  <si>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</si>
  <si>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</si>
  <si>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</si>
  <si>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</si>
  <si>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</si>
  <si>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</si>
  <si>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</si>
  <si>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</si>
  <si>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</si>
  <si>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</si>
  <si>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</si>
  <si>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</si>
  <si>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</si>
  <si>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</si>
  <si>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</si>
  <si>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</si>
  <si>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</si>
  <si>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</si>
  <si>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</si>
  <si>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</si>
  <si>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</si>
  <si>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</si>
  <si>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</si>
  <si>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</si>
  <si>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</si>
  <si>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</si>
  <si>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</si>
  <si>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</si>
  <si>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</si>
  <si>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</si>
  <si>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</si>
  <si>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</si>
  <si>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</si>
  <si>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</si>
  <si>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</si>
  <si>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</si>
  <si>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</si>
  <si>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</si>
  <si>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</si>
  <si>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</si>
  <si>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</si>
  <si>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</si>
  <si>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</si>
  <si>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</si>
  <si>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</si>
  <si>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</si>
  <si>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</si>
  <si>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</si>
  <si>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</si>
  <si>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</si>
  <si>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</si>
  <si>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</si>
  <si>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</si>
  <si>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</si>
  <si>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</si>
  <si>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</si>
  <si>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</si>
  <si>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</si>
  <si>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</si>
  <si>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</si>
  <si>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</si>
  <si>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</si>
  <si>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</si>
  <si>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</si>
  <si>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</si>
  <si>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</si>
  <si>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</si>
  <si>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</si>
  <si>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</si>
  <si>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</si>
  <si>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</si>
  <si>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</si>
  <si>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</si>
  <si>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</si>
  <si>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</si>
  <si>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</si>
  <si>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</si>
  <si>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</si>
  <si>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</si>
  <si>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</si>
  <si>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</si>
  <si>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</si>
  <si>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</si>
  <si>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</si>
  <si>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</si>
  <si>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</si>
  <si>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</si>
  <si>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</si>
  <si>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</si>
  <si>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</si>
  <si>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</si>
  <si>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</si>
  <si>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</si>
  <si>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</si>
  <si>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</si>
  <si>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</si>
  <si>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</si>
  <si>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</si>
  <si>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</si>
  <si>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</si>
  <si>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</si>
  <si>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</si>
  <si>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</si>
  <si>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</si>
  <si>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</si>
  <si>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</si>
  <si>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</si>
  <si>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</si>
  <si>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</si>
  <si>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</si>
  <si>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</si>
  <si>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</si>
  <si>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</si>
  <si>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</si>
  <si>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</si>
  <si>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</si>
  <si>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</si>
  <si>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</si>
  <si>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</si>
  <si>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</si>
  <si>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</si>
  <si>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</si>
  <si>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</si>
  <si>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</si>
  <si>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</si>
  <si>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</si>
  <si>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</si>
  <si>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</si>
  <si>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</si>
  <si>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</si>
  <si>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</si>
  <si>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</si>
  <si>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</si>
  <si>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</si>
  <si>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</si>
  <si>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</si>
  <si>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</si>
  <si>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</si>
  <si>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</si>
  <si>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</si>
  <si>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</si>
  <si>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</si>
  <si>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</si>
  <si>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</si>
  <si>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</si>
  <si>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</si>
  <si>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</si>
  <si>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</si>
  <si>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</si>
  <si>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</si>
  <si>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</si>
  <si>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</si>
  <si>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</si>
  <si>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</si>
  <si>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</si>
  <si>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</si>
  <si>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</si>
  <si>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</si>
  <si>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</si>
  <si>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</si>
  <si>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</si>
  <si>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</si>
  <si>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</si>
  <si>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</si>
  <si>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</si>
  <si>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</si>
  <si>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</si>
  <si>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</si>
  <si>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</si>
  <si>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</si>
  <si>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</si>
  <si>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</si>
  <si>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</si>
  <si>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</si>
  <si>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</si>
  <si>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</si>
  <si>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</si>
  <si>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</si>
  <si>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</si>
  <si>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</si>
  <si>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</si>
  <si>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</si>
  <si>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</si>
  <si>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</si>
  <si>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</si>
  <si>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</si>
  <si>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</si>
  <si>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</si>
  <si>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</si>
  <si>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</si>
  <si>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</si>
  <si>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</si>
  <si>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</si>
  <si>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</si>
  <si>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</si>
  <si>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</si>
  <si>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</si>
  <si>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</si>
  <si>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</si>
  <si>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</si>
  <si>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</si>
  <si>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</si>
  <si>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</si>
  <si>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</si>
  <si>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</si>
  <si>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</si>
  <si>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</si>
  <si>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</si>
  <si>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</si>
  <si>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</si>
  <si>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</si>
  <si>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</si>
  <si>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</si>
  <si>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</si>
  <si>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</si>
  <si>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</si>
  <si>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</si>
  <si>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</si>
  <si>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</si>
  <si>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</si>
  <si>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</si>
  <si>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</si>
  <si>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</si>
  <si>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</si>
  <si>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</si>
  <si>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</si>
  <si>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</si>
  <si>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</si>
  <si>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</si>
  <si>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</si>
  <si>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</si>
  <si>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</si>
  <si>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</si>
  <si>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</si>
  <si>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</si>
  <si>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</si>
  <si>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</si>
  <si>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</si>
  <si>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</si>
  <si>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</si>
  <si>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</si>
  <si>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</si>
  <si>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</si>
  <si>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</si>
  <si>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</si>
  <si>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</si>
  <si>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</si>
  <si>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</si>
  <si>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</si>
  <si>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</si>
  <si>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</si>
  <si>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</si>
  <si>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</si>
  <si>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</si>
  <si>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</si>
  <si>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</si>
  <si>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</si>
  <si>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</si>
  <si>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</si>
  <si>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</si>
  <si>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</si>
  <si>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</si>
  <si>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</si>
  <si>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</si>
  <si>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</si>
  <si>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</si>
  <si>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</si>
  <si>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</si>
  <si>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</si>
  <si>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</si>
  <si>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</si>
  <si>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</si>
  <si>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</si>
  <si>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</si>
  <si>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</si>
  <si>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</si>
  <si>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</si>
  <si>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</si>
  <si>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</si>
  <si>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</si>
  <si>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</si>
  <si>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</si>
  <si>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</si>
  <si>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</si>
  <si>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</si>
  <si>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</si>
  <si>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</si>
  <si>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</si>
  <si>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</si>
  <si>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</si>
  <si>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</si>
  <si>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</si>
  <si>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</si>
  <si>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</si>
  <si>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</si>
  <si>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</si>
  <si>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</si>
  <si>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</si>
  <si>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</si>
  <si>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</si>
  <si>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</si>
  <si>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</si>
  <si>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</si>
  <si>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</si>
  <si>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</si>
  <si>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</si>
  <si>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</si>
  <si>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</si>
  <si>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</si>
  <si>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</si>
  <si>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</si>
  <si>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</si>
  <si>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</si>
  <si>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</si>
  <si>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</si>
  <si>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</si>
  <si>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</si>
  <si>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</si>
  <si>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</si>
  <si>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</si>
  <si>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</si>
  <si>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</si>
  <si>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</si>
  <si>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</si>
  <si>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</si>
  <si>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</si>
  <si>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</si>
  <si>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</si>
  <si>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</si>
  <si>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</si>
  <si>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</si>
  <si>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</si>
  <si>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</si>
  <si>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</si>
  <si>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</si>
  <si>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</si>
  <si>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</si>
  <si>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</si>
  <si>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</si>
  <si>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</si>
  <si>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</si>
  <si>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</si>
  <si>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</si>
  <si>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</si>
  <si>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</si>
  <si>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</si>
  <si>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</si>
  <si>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</si>
  <si>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</si>
  <si>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</si>
  <si>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</si>
  <si>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</si>
  <si>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</si>
  <si>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</si>
  <si>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</si>
  <si>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</si>
  <si>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</si>
  <si>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</si>
  <si>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</si>
  <si>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</si>
  <si>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</si>
  <si>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</si>
  <si>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</si>
  <si>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</si>
  <si>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</si>
  <si>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</si>
  <si>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</si>
  <si>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</si>
  <si>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</si>
  <si>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</si>
  <si>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</si>
  <si>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</si>
  <si>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</si>
  <si>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</si>
  <si>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</si>
  <si>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</si>
  <si>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</si>
  <si>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</si>
  <si>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</si>
  <si>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</si>
  <si>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</si>
  <si>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</si>
  <si>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</si>
  <si>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</si>
  <si>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</si>
  <si>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</si>
  <si>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</si>
  <si>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</si>
  <si>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</si>
  <si>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</si>
  <si>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</si>
  <si>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</si>
  <si>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</si>
  <si>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</si>
  <si>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</si>
  <si>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</si>
  <si>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</si>
  <si>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</si>
  <si>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</si>
  <si>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</si>
  <si>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</si>
  <si>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</si>
  <si>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</si>
  <si>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</si>
  <si>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</si>
  <si>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</si>
  <si>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</si>
  <si>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</si>
  <si>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</si>
  <si>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</si>
  <si>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</si>
  <si>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</si>
  <si>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</si>
  <si>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</si>
  <si>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</si>
  <si>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</si>
  <si>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</si>
  <si>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</si>
  <si>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</si>
  <si>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</si>
  <si>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</si>
  <si>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</si>
  <si>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</si>
  <si>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</si>
  <si>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</si>
  <si>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</si>
  <si>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</si>
  <si>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</si>
  <si>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</si>
  <si>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</si>
  <si>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</si>
  <si>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</si>
  <si>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</si>
  <si>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</si>
  <si>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</si>
  <si>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</si>
  <si>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</si>
  <si>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</si>
  <si>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</si>
  <si>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</si>
  <si>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</si>
  <si>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</si>
  <si>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</si>
  <si>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</si>
  <si>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</si>
  <si>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</si>
  <si>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</si>
  <si>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</si>
  <si>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</si>
  <si>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</si>
  <si>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</si>
  <si>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</si>
  <si>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</si>
  <si>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</si>
  <si>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</si>
  <si>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</si>
  <si>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</si>
  <si>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</si>
  <si>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</si>
  <si>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</si>
  <si>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</si>
  <si>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</si>
  <si>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</si>
  <si>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</si>
  <si>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</si>
  <si>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</si>
  <si>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</si>
  <si>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</si>
  <si>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</si>
  <si>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</si>
  <si>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</si>
  <si>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</si>
  <si>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</si>
  <si>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</si>
  <si>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</si>
  <si>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</si>
  <si>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</si>
  <si>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</si>
  <si>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</si>
  <si>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</si>
  <si>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</si>
  <si>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</si>
  <si>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</si>
  <si>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</si>
  <si>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</si>
  <si>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</si>
  <si>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</si>
  <si>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</si>
  <si>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</si>
  <si>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</si>
  <si>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</si>
  <si>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</si>
  <si>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</si>
  <si>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</si>
  <si>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</si>
  <si>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</si>
  <si>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</si>
  <si>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</si>
  <si>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</si>
  <si>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</si>
  <si>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</si>
  <si>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</si>
  <si>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</si>
  <si>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</si>
  <si>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</si>
  <si>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</si>
  <si>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</si>
  <si>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</si>
  <si>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</si>
  <si>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</si>
  <si>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</si>
  <si>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</si>
  <si>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</si>
  <si>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</si>
  <si>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</si>
  <si>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</si>
  <si>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</si>
  <si>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</si>
  <si>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</si>
  <si>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</si>
  <si>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</si>
  <si>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</si>
  <si>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</si>
  <si>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</si>
  <si>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</si>
  <si>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</si>
  <si>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</si>
  <si>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</si>
  <si>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</si>
  <si>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</si>
  <si>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</si>
  <si>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</si>
  <si>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</si>
  <si>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</si>
  <si>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</si>
  <si>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</si>
  <si>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</si>
  <si>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</si>
  <si>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</si>
  <si>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</si>
  <si>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</si>
  <si>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</si>
  <si>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</si>
  <si>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</si>
  <si>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</si>
  <si>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</si>
  <si>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</si>
  <si>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</si>
  <si>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</si>
  <si>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</si>
  <si>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</si>
  <si>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</si>
  <si>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</si>
  <si>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</si>
  <si>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</si>
  <si>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</si>
  <si>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</si>
  <si>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</si>
  <si>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</si>
  <si>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</si>
  <si>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</si>
  <si>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</si>
  <si>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</si>
  <si>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</si>
  <si>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</si>
  <si>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</si>
  <si>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</si>
  <si>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</si>
  <si>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</si>
  <si>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</si>
  <si>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</si>
  <si>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</si>
  <si>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</si>
  <si>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</si>
  <si>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</si>
  <si>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</si>
  <si>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</si>
  <si>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</si>
  <si>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</si>
  <si>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</si>
  <si>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</si>
  <si>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</si>
  <si>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</si>
  <si>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</si>
  <si>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</si>
  <si>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</si>
  <si>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</si>
  <si>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</si>
  <si>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</si>
  <si>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</si>
  <si>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</si>
  <si>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</si>
  <si>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</si>
  <si>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</si>
  <si>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</si>
  <si>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</si>
  <si>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</si>
  <si>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</si>
  <si>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</si>
  <si>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</si>
  <si>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</si>
  <si>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</si>
  <si>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</si>
  <si>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</si>
  <si>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</si>
  <si>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</si>
  <si>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</si>
  <si>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</si>
  <si>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</si>
  <si>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</si>
  <si>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</si>
  <si>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</si>
  <si>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</si>
  <si>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</si>
  <si>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</si>
  <si>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</si>
  <si>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</si>
  <si>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</si>
  <si>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</si>
  <si>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</si>
  <si>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</si>
  <si>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</si>
  <si>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</si>
  <si>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</si>
  <si>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</si>
  <si>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</si>
  <si>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</si>
  <si>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</si>
  <si>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</si>
  <si>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</si>
  <si>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</si>
  <si>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</si>
  <si>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</si>
  <si>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</si>
  <si>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</si>
  <si>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</si>
  <si>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</si>
  <si>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</si>
  <si>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</si>
  <si>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</si>
  <si>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</si>
  <si>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</si>
  <si>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</si>
  <si>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</si>
  <si>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</si>
  <si>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</si>
  <si>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</si>
  <si>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</si>
  <si>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</si>
  <si>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</si>
  <si>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</si>
  <si>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</si>
  <si>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</si>
  <si>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</si>
  <si>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</si>
  <si>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</si>
  <si>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</si>
  <si>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</si>
  <si>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</si>
  <si>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</si>
  <si>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</si>
  <si>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</si>
  <si>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</si>
  <si>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</si>
  <si>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</si>
  <si>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</si>
  <si>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</si>
  <si>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</si>
  <si>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</si>
  <si>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</si>
  <si>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</si>
  <si>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</si>
  <si>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</si>
  <si>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</si>
  <si>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</si>
  <si>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</si>
  <si>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</si>
  <si>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</si>
  <si>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</si>
  <si>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</si>
  <si>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</si>
  <si>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</si>
  <si>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</si>
  <si>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</si>
  <si>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</si>
  <si>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</si>
  <si>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</si>
  <si>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</si>
  <si>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</si>
  <si>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</si>
  <si>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</si>
  <si>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</si>
  <si>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</si>
  <si>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</si>
  <si>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</si>
  <si>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</si>
  <si>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</si>
  <si>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</si>
  <si>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</si>
  <si>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</si>
  <si>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</si>
  <si>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</si>
  <si>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</si>
  <si>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</si>
  <si>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</si>
  <si>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</si>
  <si>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</si>
  <si>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</si>
  <si>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</si>
  <si>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</si>
  <si>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</si>
  <si>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</si>
  <si>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</si>
  <si>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</si>
  <si>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</si>
  <si>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</si>
  <si>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</si>
  <si>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</si>
  <si>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</si>
  <si>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</si>
  <si>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</si>
  <si>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</si>
  <si>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</si>
  <si>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</si>
  <si>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</si>
  <si>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</si>
  <si>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</si>
  <si>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</si>
  <si>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</si>
  <si>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</si>
  <si>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</si>
  <si>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</si>
  <si>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</si>
  <si>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</si>
  <si>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</si>
  <si>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</si>
  <si>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</si>
  <si>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</si>
  <si>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</si>
  <si>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</si>
  <si>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</si>
  <si>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</si>
  <si>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</si>
  <si>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</si>
  <si>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</si>
  <si>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</si>
  <si>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</si>
  <si>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</si>
  <si>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</si>
  <si>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</si>
  <si>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</si>
  <si>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</si>
  <si>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</si>
  <si>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</si>
  <si>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</si>
  <si>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</si>
  <si>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</si>
  <si>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</si>
  <si>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</si>
  <si>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</si>
  <si>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</si>
  <si>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</si>
  <si>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</si>
  <si>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</si>
  <si>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</si>
  <si>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</si>
  <si>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</si>
  <si>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</si>
  <si>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</si>
  <si>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</si>
  <si>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</si>
  <si>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</si>
  <si>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</si>
  <si>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</si>
  <si>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</si>
  <si>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</si>
  <si>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</si>
  <si>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</si>
  <si>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</si>
  <si>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</si>
  <si>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</si>
  <si>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</si>
  <si>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</si>
  <si>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</si>
  <si>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</si>
  <si>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</si>
  <si>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</si>
  <si>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</si>
  <si>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</si>
  <si>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</si>
  <si>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</si>
  <si>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</si>
  <si>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</si>
  <si>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</si>
  <si>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</si>
  <si>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</si>
  <si>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</si>
  <si>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</si>
  <si>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</si>
  <si>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</si>
  <si>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</si>
  <si>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</si>
  <si>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</si>
  <si>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</si>
  <si>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</si>
  <si>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</si>
  <si>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</si>
  <si>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</si>
  <si>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</si>
  <si>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</si>
  <si>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</si>
  <si>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</si>
  <si>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</si>
  <si>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</si>
  <si>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</si>
  <si>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</si>
  <si>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</si>
  <si>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</si>
  <si>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</si>
  <si>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</si>
  <si>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</si>
  <si>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</si>
  <si>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</si>
  <si>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</si>
  <si>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</si>
  <si>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</si>
  <si>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</si>
  <si>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</si>
  <si>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</si>
  <si>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</si>
  <si>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</si>
  <si>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</si>
  <si>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</si>
  <si>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</si>
  <si>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</si>
  <si>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</si>
  <si>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</si>
  <si>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</si>
  <si>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</si>
  <si>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</si>
  <si>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</si>
  <si>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</si>
  <si>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</si>
  <si>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</si>
  <si>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</si>
  <si>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</si>
  <si>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</si>
  <si>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</si>
  <si>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</si>
  <si>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</si>
  <si>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</si>
  <si>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</si>
  <si>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</si>
  <si>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</si>
  <si>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</si>
  <si>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</si>
  <si>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</si>
  <si>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</si>
  <si>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</si>
  <si>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</si>
  <si>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</si>
  <si>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</si>
  <si>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</si>
  <si>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</si>
  <si>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</si>
  <si>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</si>
  <si>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</si>
  <si>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</si>
  <si>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</si>
  <si>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</si>
  <si>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</si>
  <si>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</si>
  <si>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</si>
  <si>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</si>
  <si>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</si>
  <si>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</si>
  <si>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</si>
  <si>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</si>
  <si>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</si>
  <si>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</si>
  <si>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</si>
  <si>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</si>
  <si>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</si>
  <si>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</si>
  <si>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</si>
  <si>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</si>
  <si>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</si>
  <si>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</si>
  <si>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</si>
  <si>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</si>
  <si>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</si>
  <si>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</si>
  <si>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</si>
  <si>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</si>
  <si>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</si>
  <si>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</si>
  <si>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</si>
  <si>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</si>
  <si>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</si>
  <si>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</si>
  <si>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</si>
  <si>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</si>
  <si>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</si>
  <si>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</si>
  <si>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</si>
  <si>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</si>
  <si>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</si>
  <si>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</si>
  <si>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</si>
  <si>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</si>
  <si>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</si>
  <si>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</si>
  <si>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</si>
  <si>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</si>
  <si>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</si>
  <si>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</si>
  <si>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</si>
  <si>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</si>
  <si>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</si>
  <si>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</si>
  <si>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</si>
  <si>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</si>
  <si>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</si>
  <si>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</si>
  <si>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</si>
  <si>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</si>
  <si>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</si>
  <si>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</si>
  <si>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</si>
  <si>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</si>
  <si>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</si>
  <si>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</si>
  <si>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</si>
  <si>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</si>
  <si>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</si>
  <si>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</si>
  <si>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</si>
  <si>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</si>
  <si>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</si>
  <si>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</si>
  <si>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</si>
  <si>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</si>
  <si>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</si>
  <si>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</si>
  <si>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</si>
  <si>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</si>
  <si>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</si>
  <si>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</si>
  <si>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</si>
  <si>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</si>
  <si>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</si>
  <si>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</si>
  <si>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</si>
  <si>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</si>
  <si>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</si>
  <si>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</si>
  <si>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</si>
  <si>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</si>
  <si>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</si>
  <si>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</si>
  <si>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</si>
  <si>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</si>
  <si>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</si>
  <si>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</si>
  <si>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</si>
  <si>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</si>
  <si>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</si>
  <si>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</si>
  <si>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</si>
  <si>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</si>
  <si>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</si>
  <si>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</si>
  <si>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</si>
  <si>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</si>
  <si>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</si>
  <si>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</si>
  <si>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</si>
  <si>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</si>
  <si>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</si>
  <si>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</si>
  <si>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</si>
  <si>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</si>
  <si>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</si>
  <si>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</si>
  <si>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</si>
  <si>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</si>
  <si>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</si>
  <si>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</si>
  <si>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</si>
  <si>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</si>
  <si>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</si>
  <si>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</si>
  <si>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</si>
  <si>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</si>
  <si>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</si>
  <si>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</si>
  <si>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</si>
  <si>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</si>
  <si>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</si>
  <si>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</si>
  <si>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</si>
  <si>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</si>
  <si>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</si>
  <si>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</si>
  <si>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</si>
  <si>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</si>
  <si>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</si>
  <si>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</si>
  <si>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</si>
  <si>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</si>
  <si>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</si>
  <si>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</si>
  <si>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</si>
  <si>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</si>
  <si>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</si>
  <si>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</si>
  <si>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</si>
  <si>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</si>
  <si>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</si>
  <si>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</si>
  <si>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</si>
  <si>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</si>
  <si>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</si>
  <si>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</si>
  <si>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</si>
  <si>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</si>
  <si>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</si>
  <si>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</si>
  <si>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</si>
  <si>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</si>
  <si>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</si>
  <si>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</si>
  <si>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</si>
  <si>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</si>
  <si>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</si>
  <si>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</si>
  <si>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</si>
  <si>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</si>
  <si>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</si>
  <si>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</si>
  <si>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</si>
  <si>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</si>
  <si>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</si>
  <si>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</si>
  <si>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</si>
  <si>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</si>
  <si>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</si>
  <si>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</si>
  <si>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</si>
  <si>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</si>
  <si>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</si>
  <si>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</si>
  <si>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</si>
  <si>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</si>
  <si>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</si>
  <si>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</si>
  <si>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</si>
  <si>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</si>
  <si>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</si>
  <si>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</si>
  <si>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</si>
  <si>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</si>
  <si>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</si>
  <si>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</si>
  <si>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</si>
  <si>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</si>
  <si>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</si>
  <si>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</si>
  <si>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</si>
  <si>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</si>
  <si>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</si>
  <si>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</si>
  <si>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</si>
  <si>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</si>
  <si>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</si>
  <si>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</si>
  <si>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</si>
  <si>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</si>
  <si>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</si>
  <si>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</si>
  <si>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</si>
  <si>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</si>
  <si>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</si>
  <si>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</si>
  <si>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</si>
  <si>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</si>
  <si>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</si>
  <si>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</si>
  <si>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</si>
  <si>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</si>
  <si>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</si>
  <si>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</si>
  <si>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</si>
  <si>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</si>
  <si>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</si>
  <si>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</si>
  <si>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</si>
  <si>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</si>
  <si>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</si>
  <si>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</si>
  <si>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</si>
  <si>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</si>
  <si>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</si>
  <si>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</si>
  <si>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</si>
  <si>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</si>
  <si>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</si>
  <si>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</si>
  <si>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</si>
  <si>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</si>
  <si>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</si>
  <si>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</si>
  <si>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</si>
  <si>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</si>
  <si>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</si>
  <si>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</si>
  <si>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</si>
  <si>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</si>
  <si>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</si>
  <si>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</si>
  <si>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</si>
  <si>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</si>
  <si>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</si>
  <si>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</si>
  <si>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</si>
  <si>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</si>
  <si>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</si>
  <si>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</si>
  <si>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</si>
  <si>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</si>
  <si>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</si>
  <si>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</si>
  <si>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</si>
  <si>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</si>
  <si>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</si>
  <si>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</si>
  <si>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</si>
  <si>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</si>
  <si>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</si>
  <si>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</si>
  <si>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</si>
  <si>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</si>
  <si>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</si>
  <si>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</si>
  <si>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</si>
  <si>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</si>
  <si>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</si>
  <si>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</si>
  <si>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</si>
  <si>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</si>
  <si>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</si>
  <si>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</si>
  <si>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</si>
  <si>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</si>
  <si>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</si>
  <si>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</si>
  <si>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</si>
  <si>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</si>
  <si>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</si>
  <si>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</si>
  <si>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</si>
  <si>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</si>
  <si>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</si>
  <si>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</si>
  <si>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</si>
  <si>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</si>
  <si>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</si>
  <si>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</si>
  <si>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</si>
  <si>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</si>
  <si>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</si>
  <si>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</si>
  <si>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</si>
  <si>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</si>
  <si>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</si>
  <si>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</si>
  <si>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</si>
  <si>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</si>
  <si>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</si>
  <si>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</si>
  <si>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</si>
  <si>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</si>
  <si>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</si>
  <si>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</si>
  <si>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</si>
  <si>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</si>
  <si>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</si>
  <si>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</si>
  <si>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</si>
  <si>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</si>
  <si>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</si>
  <si>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</si>
  <si>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</si>
  <si>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</si>
  <si>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</si>
  <si>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</si>
  <si>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</si>
  <si>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</si>
  <si>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</si>
  <si>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</si>
  <si>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</si>
  <si>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</si>
  <si>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</si>
  <si>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</si>
  <si>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</si>
  <si>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</si>
  <si>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</si>
  <si>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</si>
  <si>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</si>
  <si>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</si>
  <si>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</si>
  <si>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</si>
  <si>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</si>
  <si>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</si>
  <si>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</si>
  <si>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</si>
  <si>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</si>
  <si>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</si>
  <si>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</si>
  <si>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</si>
  <si>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</si>
  <si>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</si>
  <si>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</si>
  <si>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</si>
  <si>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</si>
  <si>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</si>
  <si>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</si>
  <si>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</si>
  <si>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</si>
  <si>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</si>
  <si>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</si>
  <si>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</si>
  <si>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</si>
  <si>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</si>
  <si>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</si>
  <si>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</si>
  <si>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</si>
  <si>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</si>
  <si>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</si>
  <si>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</si>
  <si>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</si>
  <si>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</si>
  <si>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</si>
  <si>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</si>
  <si>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</si>
  <si>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</si>
  <si>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</si>
  <si>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</si>
  <si>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</si>
  <si>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</si>
  <si>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</si>
  <si>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</si>
  <si>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</si>
  <si>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</si>
  <si>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</si>
  <si>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</si>
  <si>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</si>
  <si>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</si>
  <si>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</si>
  <si>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</si>
  <si>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</si>
  <si>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</si>
  <si>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</si>
  <si>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</si>
  <si>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</si>
  <si>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</si>
  <si>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</si>
  <si>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</si>
  <si>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</si>
  <si>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</si>
  <si>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</si>
  <si>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</si>
  <si>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</si>
  <si>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</si>
  <si>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</si>
  <si>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</si>
  <si>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</si>
  <si>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</si>
  <si>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</si>
  <si>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</si>
  <si>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</si>
  <si>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</si>
  <si>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</si>
  <si>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</si>
  <si>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</si>
  <si>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</si>
  <si>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</si>
  <si>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</si>
  <si>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</si>
  <si>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</si>
  <si>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</si>
  <si>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</si>
  <si>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</si>
  <si>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</si>
  <si>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</si>
  <si>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</si>
  <si>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</si>
  <si>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</si>
  <si>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</si>
  <si>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</si>
  <si>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</si>
  <si>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</si>
  <si>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</si>
  <si>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</si>
  <si>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</si>
  <si>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</si>
  <si>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</si>
  <si>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</si>
  <si>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</si>
  <si>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</si>
  <si>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</si>
  <si>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</si>
  <si>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</si>
  <si>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</si>
  <si>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</si>
  <si>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</si>
  <si>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</si>
  <si>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</si>
  <si>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</si>
  <si>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</si>
  <si>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</si>
  <si>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</si>
  <si>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</si>
  <si>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</si>
  <si>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</si>
  <si>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</si>
  <si>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</si>
  <si>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</si>
  <si>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</si>
  <si>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</si>
  <si>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</si>
  <si>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</si>
  <si>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</si>
  <si>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</si>
  <si>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</si>
  <si>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</si>
  <si>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</si>
  <si>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</si>
  <si>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</si>
  <si>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</si>
  <si>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</si>
  <si>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</si>
  <si>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</si>
  <si>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</si>
  <si>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</si>
  <si>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</si>
  <si>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</si>
  <si>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</si>
  <si>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</si>
  <si>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</si>
  <si>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</si>
  <si>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</si>
  <si>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</si>
  <si>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</si>
  <si>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</si>
  <si>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</si>
  <si>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</si>
  <si>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</si>
  <si>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</si>
  <si>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</si>
  <si>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</si>
  <si>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</si>
  <si>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</si>
  <si>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</si>
  <si>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</si>
  <si>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</si>
  <si>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</si>
  <si>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</si>
  <si>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</si>
  <si>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</si>
  <si>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</si>
  <si>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</si>
  <si>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</si>
  <si>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</si>
  <si>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</si>
  <si>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</si>
  <si>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</si>
  <si>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</si>
  <si>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</si>
  <si>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</si>
  <si>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</si>
  <si>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</si>
  <si>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</si>
  <si>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</si>
  <si>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</si>
  <si>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</si>
  <si>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</si>
  <si>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</si>
  <si>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</si>
  <si>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</si>
  <si>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</si>
  <si>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</si>
  <si>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</si>
  <si>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</si>
  <si>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</si>
  <si>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</si>
  <si>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</si>
  <si>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</si>
  <si>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</si>
  <si>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</si>
  <si>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</si>
  <si>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</si>
  <si>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</si>
  <si>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</si>
  <si>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</si>
  <si>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</si>
  <si>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</si>
  <si>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</si>
  <si>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</si>
  <si>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</si>
  <si>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</si>
  <si>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</si>
  <si>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</si>
  <si>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</si>
  <si>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</si>
  <si>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</si>
  <si>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</si>
  <si>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</si>
  <si>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</si>
  <si>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</si>
  <si>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</si>
  <si>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</si>
  <si>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</si>
  <si>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</si>
  <si>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</si>
  <si>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</si>
  <si>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</si>
  <si>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</si>
  <si>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</si>
  <si>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</si>
  <si>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</si>
  <si>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</si>
  <si>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</si>
  <si>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</si>
  <si>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</si>
  <si>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</si>
  <si>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</si>
  <si>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</si>
  <si>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</si>
  <si>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</si>
  <si>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</si>
  <si>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</si>
  <si>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</si>
  <si>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</si>
  <si>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</si>
  <si>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</si>
  <si>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</si>
  <si>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</si>
  <si>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</si>
  <si>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</si>
  <si>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</si>
  <si>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</si>
  <si>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</si>
  <si>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</si>
  <si>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</si>
  <si>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</si>
  <si>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</si>
  <si>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</si>
  <si>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</si>
  <si>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</si>
  <si>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</si>
  <si>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</si>
  <si>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</si>
  <si>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</si>
  <si>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</si>
  <si>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</si>
  <si>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</si>
  <si>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</si>
  <si>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</si>
  <si>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</si>
  <si>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</si>
  <si>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</si>
  <si>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</si>
  <si>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</si>
  <si>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</si>
  <si>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</si>
  <si>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</si>
  <si>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</si>
  <si>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</si>
  <si>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</si>
  <si>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</si>
  <si>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</si>
  <si>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</si>
  <si>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</si>
  <si>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</si>
  <si>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</si>
  <si>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</si>
  <si>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</si>
  <si>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</si>
  <si>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</si>
  <si>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</si>
  <si>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</si>
  <si>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</si>
  <si>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</si>
  <si>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</si>
  <si>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</si>
  <si>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</si>
  <si>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</si>
  <si>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</si>
  <si>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</si>
  <si>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</si>
  <si>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</si>
  <si>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</si>
  <si>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</si>
  <si>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</si>
  <si>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</si>
  <si>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</si>
  <si>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</si>
  <si>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</si>
  <si>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</si>
  <si>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</si>
  <si>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</si>
  <si>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</si>
  <si>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</si>
  <si>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</si>
  <si>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</si>
  <si>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</si>
  <si>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</si>
  <si>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</si>
  <si>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</si>
  <si>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</si>
  <si>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</si>
  <si>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</si>
  <si>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</si>
  <si>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</si>
  <si>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</si>
  <si>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</si>
  <si>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</si>
  <si>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</si>
  <si>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</si>
  <si>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</si>
  <si>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</si>
  <si>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</si>
  <si>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</si>
  <si>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</si>
  <si>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</si>
  <si>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</si>
  <si>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</si>
  <si>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</si>
  <si>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</si>
  <si>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</si>
  <si>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</si>
  <si>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</si>
  <si>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</si>
  <si>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</si>
  <si>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</si>
  <si>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</si>
  <si>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</si>
  <si>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</si>
  <si>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</si>
  <si>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</si>
  <si>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</si>
  <si>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</si>
  <si>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</si>
  <si>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</si>
  <si>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</si>
  <si>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</si>
  <si>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</si>
  <si>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</si>
  <si>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</si>
  <si>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</si>
  <si>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</si>
  <si>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</si>
  <si>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</si>
  <si>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</si>
  <si>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</si>
  <si>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</si>
  <si>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</si>
  <si>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</si>
  <si>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</si>
  <si>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</si>
  <si>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</si>
  <si>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</si>
  <si>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</si>
  <si>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</si>
  <si>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</si>
  <si>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</si>
  <si>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</si>
  <si>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</si>
  <si>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</si>
  <si>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</si>
  <si>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</si>
  <si>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</si>
  <si>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</si>
  <si>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</si>
  <si>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</si>
  <si>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</si>
  <si>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</si>
  <si>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</si>
  <si>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</si>
  <si>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</si>
  <si>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</si>
  <si>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</si>
  <si>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</si>
  <si>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</si>
  <si>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</si>
  <si>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</si>
  <si>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</si>
  <si>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</si>
  <si>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</si>
  <si>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</si>
  <si>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</si>
  <si>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</si>
  <si>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</si>
  <si>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</si>
  <si>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</si>
  <si>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</si>
  <si>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</si>
  <si>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</si>
  <si>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</si>
  <si>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</si>
  <si>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</si>
  <si>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</si>
  <si>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</si>
  <si>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</si>
  <si>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</si>
  <si>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</si>
  <si>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</si>
  <si>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</si>
  <si>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</si>
  <si>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</si>
  <si>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</si>
  <si>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</si>
  <si>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</si>
  <si>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</si>
  <si>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</si>
  <si>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</si>
  <si>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</si>
  <si>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</si>
  <si>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</si>
  <si>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</si>
  <si>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</si>
  <si>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</si>
  <si>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</si>
  <si>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</si>
  <si>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</si>
  <si>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</si>
  <si>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</si>
  <si>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</si>
  <si>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</si>
  <si>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</si>
  <si>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</si>
  <si>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</si>
  <si>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</si>
  <si>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</si>
  <si>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</si>
  <si>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</si>
  <si>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</si>
  <si>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</si>
  <si>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</si>
  <si>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</si>
  <si>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</si>
  <si>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</si>
  <si>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</si>
  <si>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</si>
  <si>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</si>
  <si>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</si>
  <si>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</si>
  <si>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</si>
  <si>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</si>
  <si>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</si>
  <si>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</si>
  <si>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</si>
  <si>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</si>
  <si>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</si>
  <si>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</si>
  <si>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</si>
  <si>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</si>
  <si>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</si>
  <si>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</si>
  <si>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</si>
  <si>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</si>
  <si>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</si>
  <si>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</si>
  <si>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</si>
  <si>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</si>
  <si>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</si>
  <si>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</si>
  <si>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</si>
  <si>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</si>
  <si>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</si>
  <si>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</si>
  <si>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</si>
  <si>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</si>
  <si>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</si>
  <si>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</si>
  <si>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</si>
  <si>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</si>
  <si>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</si>
  <si>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</si>
  <si>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</si>
  <si>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</si>
  <si>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</si>
  <si>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</si>
  <si>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</si>
  <si>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</si>
  <si>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</si>
  <si>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</si>
  <si>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</si>
  <si>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</si>
  <si>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</si>
  <si>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</si>
  <si>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</si>
  <si>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</si>
  <si>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</si>
  <si>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</si>
  <si>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</si>
  <si>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</si>
  <si>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</si>
  <si>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</si>
  <si>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</si>
  <si>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</si>
  <si>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</si>
  <si>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</si>
  <si>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</si>
  <si>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</si>
  <si>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</si>
  <si>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</si>
  <si>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</si>
  <si>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</si>
  <si>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</si>
  <si>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</si>
  <si>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</si>
  <si>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</si>
  <si>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</si>
  <si>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</si>
  <si>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</si>
  <si>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</si>
  <si>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</si>
  <si>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</si>
  <si>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</si>
  <si>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</si>
  <si>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</si>
  <si>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</si>
  <si>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</si>
  <si>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</si>
  <si>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</si>
  <si>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</si>
  <si>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</si>
  <si>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</si>
  <si>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</si>
  <si>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</si>
  <si>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</si>
  <si>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</si>
  <si>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</si>
  <si>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</si>
  <si>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</si>
  <si>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</si>
  <si>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</si>
  <si>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</si>
  <si>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</si>
  <si>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</si>
  <si>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</si>
  <si>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</si>
  <si>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</si>
  <si>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</si>
  <si>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</si>
  <si>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</si>
  <si>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</si>
  <si>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</si>
  <si>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</si>
  <si>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</si>
  <si>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</si>
  <si>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</si>
  <si>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</si>
  <si>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</si>
  <si>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</si>
  <si>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</si>
  <si>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</si>
  <si>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</si>
  <si>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</si>
  <si>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</si>
  <si>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</si>
  <si>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</si>
  <si>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</si>
  <si>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</si>
  <si>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</si>
  <si>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</si>
  <si>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</si>
  <si>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</si>
  <si>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</si>
  <si>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</si>
  <si>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</si>
  <si>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</si>
  <si>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</si>
  <si>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</si>
  <si>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</si>
  <si>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</si>
  <si>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</si>
  <si>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</si>
  <si>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</si>
  <si>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</si>
  <si>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</si>
  <si>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</si>
  <si>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</si>
  <si>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</si>
  <si>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</si>
  <si>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</si>
  <si>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</si>
  <si>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</si>
  <si>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</si>
  <si>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</si>
  <si>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</si>
  <si>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</si>
  <si>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</si>
  <si>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</si>
  <si>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</si>
  <si>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</si>
  <si>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</si>
  <si>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</si>
  <si>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</si>
  <si>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</si>
  <si>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</si>
  <si>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</si>
  <si>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</si>
  <si>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</si>
  <si>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</si>
  <si>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</si>
  <si>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</si>
  <si>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</si>
  <si>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</si>
  <si>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</si>
  <si>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</si>
  <si>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</si>
  <si>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</si>
  <si>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</si>
  <si>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</si>
  <si>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</si>
  <si>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</si>
  <si>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</si>
  <si>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</si>
  <si>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</si>
  <si>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</si>
  <si>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</si>
  <si>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</si>
  <si>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</si>
  <si>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</si>
  <si>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</si>
  <si>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</si>
  <si>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</si>
  <si>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</si>
  <si>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</si>
  <si>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</si>
  <si>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</si>
  <si>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</si>
  <si>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</si>
  <si>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</si>
  <si>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</si>
  <si>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</si>
  <si>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</si>
  <si>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</si>
  <si>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</si>
  <si>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</si>
  <si>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</si>
  <si>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</si>
  <si>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</si>
  <si>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</si>
  <si>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</si>
  <si>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</si>
  <si>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</si>
  <si>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</si>
  <si>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</si>
  <si>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</si>
  <si>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</si>
  <si>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</si>
  <si>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</si>
  <si>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</si>
  <si>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</si>
  <si>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</si>
  <si>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</si>
  <si>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</si>
  <si>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</si>
  <si>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</si>
  <si>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</si>
  <si>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</si>
  <si>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</si>
  <si>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</si>
  <si>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</si>
  <si>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</si>
  <si>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</si>
  <si>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</si>
  <si>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</si>
  <si>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</si>
  <si>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</si>
  <si>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</si>
  <si>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</si>
  <si>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</si>
  <si>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</si>
  <si>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</si>
  <si>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</si>
  <si>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</si>
  <si>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</si>
  <si>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</si>
  <si>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</si>
  <si>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</si>
  <si>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</si>
  <si>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</si>
  <si>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</si>
  <si>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</si>
  <si>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</si>
  <si>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</si>
  <si>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</si>
  <si>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</si>
  <si>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</si>
  <si>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</si>
  <si>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</si>
  <si>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</si>
  <si>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</si>
  <si>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</si>
  <si>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</si>
  <si>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</si>
  <si>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</si>
  <si>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</si>
  <si>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</si>
  <si>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</si>
  <si>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</si>
  <si>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</si>
  <si>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</si>
  <si>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</si>
  <si>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</si>
  <si>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</si>
  <si>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</si>
  <si>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</si>
  <si>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</si>
  <si>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</si>
  <si>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</si>
  <si>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</si>
  <si>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</si>
  <si>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</si>
  <si>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</si>
  <si>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</si>
  <si>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</si>
  <si>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</si>
  <si>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</si>
  <si>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</si>
  <si>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</si>
  <si>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</si>
  <si>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</si>
  <si>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</si>
  <si>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</si>
  <si>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</si>
  <si>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</si>
  <si>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</si>
  <si>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</si>
  <si>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</si>
  <si>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</si>
  <si>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</si>
  <si>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</si>
  <si>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</si>
  <si>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</si>
  <si>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</si>
  <si>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</si>
  <si>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</si>
  <si>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</si>
  <si>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</si>
  <si>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</si>
  <si>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</si>
  <si>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</si>
  <si>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</si>
  <si>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</si>
  <si>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</si>
  <si>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</si>
  <si>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</si>
  <si>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</si>
  <si>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</si>
  <si>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</si>
  <si>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</si>
  <si>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</si>
  <si>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</si>
  <si>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</si>
  <si>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</si>
  <si>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</si>
  <si>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</si>
  <si>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</si>
  <si>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</si>
  <si>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</si>
  <si>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</si>
  <si>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</si>
  <si>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</si>
  <si>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</si>
  <si>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</si>
  <si>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</si>
  <si>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</si>
  <si>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</si>
  <si>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</si>
  <si>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</si>
  <si>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</si>
  <si>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</si>
  <si>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</si>
  <si>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</si>
  <si>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</si>
  <si>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</si>
  <si>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</si>
  <si>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</si>
  <si>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</si>
  <si>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</si>
  <si>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</si>
  <si>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</si>
  <si>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</si>
  <si>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</si>
  <si>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</si>
  <si>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</si>
  <si>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</si>
  <si>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</si>
  <si>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</si>
  <si>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</si>
  <si>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</si>
  <si>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</si>
  <si>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</si>
  <si>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</si>
  <si>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</si>
  <si>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</si>
  <si>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</si>
  <si>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</si>
  <si>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</si>
  <si>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</si>
  <si>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</si>
  <si>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</si>
  <si>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</si>
  <si>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</si>
  <si>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</si>
  <si>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</si>
  <si>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</si>
  <si>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</si>
  <si>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</si>
  <si>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</si>
  <si>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</si>
  <si>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</si>
  <si>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</si>
  <si>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</si>
  <si>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</si>
  <si>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</si>
  <si>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</si>
  <si>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</si>
  <si>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</si>
  <si>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</si>
  <si>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</si>
  <si>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</si>
  <si>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</si>
  <si>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</si>
  <si>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</si>
  <si>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</si>
  <si>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</si>
  <si>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</si>
  <si>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</si>
  <si>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</si>
  <si>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</si>
  <si>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</si>
  <si>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</si>
  <si>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</si>
  <si>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</si>
  <si>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</si>
  <si>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</si>
  <si>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</si>
  <si>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</si>
  <si>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</si>
  <si>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</si>
  <si>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</si>
  <si>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</si>
  <si>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</si>
  <si>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</si>
  <si>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</si>
  <si>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</si>
  <si>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</si>
  <si>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</si>
  <si>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</si>
  <si>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</si>
  <si>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</si>
  <si>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</si>
  <si>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</si>
  <si>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</si>
  <si>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</si>
  <si>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</si>
  <si>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</si>
  <si>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</si>
  <si>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</si>
  <si>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</si>
  <si>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</si>
  <si>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</si>
  <si>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</si>
  <si>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</si>
  <si>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</si>
  <si>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</si>
  <si>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</si>
  <si>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</si>
  <si>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</si>
  <si>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</si>
  <si>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</si>
  <si>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</si>
  <si>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</si>
  <si>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</si>
  <si>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</si>
  <si>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</si>
  <si>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</si>
  <si>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</si>
  <si>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</si>
  <si>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</si>
  <si>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</si>
  <si>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</si>
  <si>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</si>
  <si>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</si>
  <si>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</si>
  <si>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</si>
  <si>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</si>
  <si>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</si>
  <si>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</si>
  <si>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</si>
  <si>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</si>
  <si>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</si>
  <si>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</si>
  <si>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</si>
  <si>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</si>
  <si>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</si>
  <si>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</si>
  <si>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</si>
  <si>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</si>
  <si>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</si>
  <si>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</si>
  <si>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</si>
  <si>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</si>
  <si>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</si>
  <si>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</si>
  <si>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</si>
  <si>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</si>
  <si>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</si>
  <si>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</si>
  <si>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</si>
  <si>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</si>
  <si>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</si>
  <si>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</si>
  <si>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</si>
  <si>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</si>
  <si>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</si>
  <si>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</si>
  <si>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</si>
  <si>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</si>
  <si>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</si>
  <si>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</si>
  <si>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</si>
  <si>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</si>
  <si>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</si>
  <si>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</si>
  <si>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</si>
  <si>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</si>
  <si>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</si>
  <si>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</si>
  <si>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</si>
  <si>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</si>
  <si>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</si>
  <si>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</si>
  <si>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</si>
  <si>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</si>
  <si>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</si>
  <si>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</si>
  <si>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</si>
  <si>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</si>
  <si>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</si>
  <si>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</si>
  <si>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</si>
  <si>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</si>
  <si>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</si>
  <si>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</si>
  <si>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</si>
  <si>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</si>
  <si>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</si>
  <si>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</si>
  <si>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</si>
  <si>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</si>
  <si>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</si>
  <si>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</si>
  <si>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</si>
  <si>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</si>
  <si>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</si>
  <si>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</si>
  <si>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</si>
  <si>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</si>
  <si>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</si>
  <si>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</si>
  <si>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</si>
  <si>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</si>
  <si>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</si>
  <si>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</si>
  <si>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</si>
  <si>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</si>
  <si>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</si>
  <si>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</si>
  <si>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</si>
  <si>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</si>
  <si>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</si>
  <si>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</si>
  <si>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</si>
  <si>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</si>
  <si>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</si>
  <si>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</si>
  <si>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</si>
  <si>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</si>
  <si>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</si>
  <si>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</si>
  <si>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</si>
  <si>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</si>
  <si>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</si>
  <si>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</si>
  <si>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</si>
  <si>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</si>
  <si>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</si>
  <si>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</si>
  <si>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</si>
  <si>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</si>
  <si>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</si>
  <si>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</si>
  <si>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</si>
  <si>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</si>
  <si>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</si>
  <si>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</si>
  <si>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</si>
  <si>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</si>
  <si>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</si>
  <si>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</si>
  <si>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</si>
  <si>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</si>
  <si>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</si>
  <si>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</si>
  <si>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</si>
  <si>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</si>
  <si>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</si>
  <si>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</si>
  <si>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</si>
  <si>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</si>
  <si>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</si>
  <si>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</si>
  <si>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</si>
  <si>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</si>
  <si>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</si>
  <si>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</si>
  <si>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</si>
  <si>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</si>
  <si>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</si>
  <si>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</si>
  <si>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</si>
  <si>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</si>
  <si>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</si>
  <si>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</si>
  <si>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</si>
  <si>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</si>
  <si>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</si>
  <si>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</si>
  <si>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</si>
  <si>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</si>
  <si>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</si>
  <si>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</si>
  <si>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</si>
  <si>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</si>
  <si>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</si>
  <si>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</si>
  <si>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</si>
  <si>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</si>
  <si>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</si>
  <si>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</si>
  <si>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</si>
  <si>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</si>
  <si>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</si>
  <si>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</si>
  <si>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</si>
  <si>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</si>
  <si>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</si>
  <si>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</si>
  <si>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</si>
  <si>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</si>
  <si>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</si>
  <si>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</si>
  <si>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</si>
  <si>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</si>
  <si>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</si>
  <si>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</si>
  <si>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</si>
  <si>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</si>
  <si>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</si>
  <si>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</si>
  <si>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</si>
  <si>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</si>
  <si>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</si>
  <si>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</si>
  <si>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</si>
  <si>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</si>
  <si>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</si>
  <si>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</si>
  <si>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</si>
  <si>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</si>
  <si>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</si>
  <si>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</si>
  <si>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</si>
  <si>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</si>
  <si>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</si>
  <si>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</si>
  <si>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</si>
  <si>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</si>
  <si>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</si>
  <si>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</si>
  <si>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</si>
  <si>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</si>
  <si>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</si>
  <si>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</si>
  <si>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</si>
  <si>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</si>
  <si>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</si>
  <si>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</si>
  <si>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</si>
  <si>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</si>
  <si>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</si>
  <si>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</si>
  <si>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</si>
  <si>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</si>
  <si>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</si>
  <si>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</si>
  <si>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</si>
  <si>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</si>
  <si>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</si>
  <si>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</si>
  <si>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</si>
  <si>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</si>
  <si>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</si>
  <si>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</si>
  <si>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</si>
  <si>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</si>
  <si>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</si>
  <si>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</si>
  <si>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</si>
  <si>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</si>
  <si>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</si>
  <si>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</si>
  <si>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</si>
  <si>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</si>
  <si>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</si>
  <si>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</si>
  <si>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</si>
  <si>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</si>
  <si>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</si>
  <si>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</si>
  <si>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</si>
  <si>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</si>
  <si>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</si>
  <si>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</si>
  <si>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</si>
  <si>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</si>
  <si>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</si>
  <si>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</si>
  <si>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</si>
  <si>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</si>
  <si>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</si>
  <si>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</si>
  <si>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</si>
  <si>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</si>
  <si>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</si>
  <si>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</si>
  <si>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</si>
  <si>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</si>
  <si>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</si>
  <si>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</si>
  <si>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</si>
  <si>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</si>
  <si>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</si>
  <si>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</si>
  <si>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</si>
  <si>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</si>
  <si>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</si>
  <si>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</si>
  <si>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</si>
  <si>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</si>
  <si>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</si>
  <si>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</si>
  <si>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</si>
  <si>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</si>
  <si>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</si>
  <si>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</si>
  <si>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</si>
  <si>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</si>
  <si>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</si>
  <si>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</si>
  <si>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</si>
  <si>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</si>
  <si>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</si>
  <si>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</si>
  <si>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</si>
  <si>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</si>
  <si>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</si>
  <si>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</si>
  <si>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</si>
  <si>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</si>
  <si>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</si>
  <si>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</si>
  <si>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</si>
  <si>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</si>
  <si>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</si>
  <si>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</si>
  <si>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</si>
  <si>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</si>
  <si>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</si>
  <si>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</si>
  <si>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</si>
  <si>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</si>
  <si>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</si>
  <si>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</si>
  <si>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</si>
  <si>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</si>
  <si>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</si>
  <si>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</si>
  <si>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</si>
  <si>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</si>
  <si>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</si>
  <si>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</si>
  <si>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</si>
  <si>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</si>
  <si>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</si>
  <si>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</si>
  <si>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</si>
  <si>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</si>
  <si>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</si>
  <si>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</si>
  <si>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</si>
  <si>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</si>
  <si>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</si>
  <si>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</si>
  <si>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</si>
  <si>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</si>
  <si>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</si>
  <si>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</si>
  <si>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</si>
  <si>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</si>
  <si>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</si>
  <si>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</si>
  <si>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</si>
  <si>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</si>
  <si>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</si>
  <si>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</si>
  <si>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</si>
  <si>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</si>
  <si>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</si>
  <si>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</si>
  <si>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</si>
  <si>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</si>
  <si>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</si>
  <si>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</si>
  <si>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</si>
  <si>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</si>
  <si>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</si>
  <si>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</si>
  <si>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</si>
  <si>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</si>
  <si>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</si>
  <si>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</si>
  <si>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</si>
  <si>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</si>
  <si>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</si>
  <si>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</si>
  <si>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</si>
  <si>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</si>
  <si>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</si>
  <si>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</si>
  <si>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</si>
  <si>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</si>
  <si>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</si>
  <si>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</si>
  <si>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</si>
  <si>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</si>
  <si>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</si>
  <si>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</si>
  <si>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</si>
  <si>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</si>
  <si>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</si>
  <si>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</si>
  <si>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</si>
  <si>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</si>
  <si>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</si>
  <si>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</si>
  <si>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</si>
  <si>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</si>
  <si>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</si>
  <si>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</si>
  <si>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</si>
  <si>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</si>
  <si>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</si>
  <si>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</si>
  <si>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</si>
  <si>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</si>
  <si>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</si>
  <si>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</si>
  <si>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</si>
  <si>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</si>
  <si>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</si>
  <si>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</si>
  <si>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</si>
  <si>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</si>
  <si>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</si>
  <si>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</si>
  <si>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</si>
  <si>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</si>
  <si>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</si>
  <si>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</si>
  <si>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</si>
  <si>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</si>
  <si>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</si>
  <si>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</si>
  <si>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</si>
  <si>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</si>
  <si>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</si>
  <si>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</si>
  <si>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</si>
  <si>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</si>
  <si>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</si>
  <si>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</si>
  <si>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</si>
  <si>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</si>
  <si>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</si>
  <si>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</si>
  <si>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</si>
  <si>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</si>
  <si>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</si>
  <si>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</si>
  <si>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</si>
  <si>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</si>
  <si>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</si>
  <si>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</si>
  <si>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</si>
  <si>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</si>
  <si>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</si>
  <si>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</si>
  <si>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</si>
  <si>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</si>
  <si>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</si>
  <si>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</si>
  <si>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</si>
  <si>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</si>
  <si>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</si>
  <si>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</si>
  <si>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</si>
  <si>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</si>
  <si>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</si>
  <si>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</si>
  <si>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</si>
  <si>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</si>
  <si>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</si>
  <si>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</si>
  <si>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</si>
  <si>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</si>
  <si>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</si>
  <si>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</si>
  <si>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</si>
  <si>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</si>
  <si>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</si>
  <si>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</si>
  <si>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</si>
  <si>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</si>
  <si>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</si>
  <si>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</si>
  <si>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</si>
  <si>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</si>
  <si>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</si>
  <si>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</si>
  <si>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</si>
  <si>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</si>
  <si>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</si>
  <si>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</si>
  <si>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</si>
  <si>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</si>
  <si>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</si>
  <si>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</si>
  <si>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</si>
  <si>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</si>
  <si>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</si>
  <si>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</si>
  <si>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</si>
  <si>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</si>
  <si>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</si>
  <si>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</si>
  <si>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</si>
  <si>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</si>
  <si>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</si>
  <si>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</si>
  <si>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</si>
  <si>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</si>
  <si>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</si>
  <si>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</si>
  <si>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</si>
  <si>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</si>
  <si>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</si>
  <si>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</si>
  <si>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</si>
  <si>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</si>
  <si>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</si>
  <si>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</si>
  <si>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</si>
  <si>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</si>
  <si>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</si>
  <si>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</si>
  <si>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</si>
  <si>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</si>
  <si>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</si>
  <si>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</si>
  <si>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</si>
  <si>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</si>
  <si>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</si>
  <si>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</si>
  <si>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</si>
  <si>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</si>
  <si>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</si>
  <si>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</si>
  <si>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</si>
  <si>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</si>
  <si>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</si>
  <si>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</si>
  <si>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</si>
  <si>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</si>
  <si>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</si>
  <si>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</si>
  <si>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</si>
  <si>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</si>
  <si>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</si>
  <si>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</si>
  <si>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</si>
  <si>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</si>
  <si>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</si>
  <si>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</si>
  <si>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</si>
  <si>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</si>
  <si>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</si>
  <si>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</si>
  <si>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</si>
  <si>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</si>
  <si>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</si>
  <si>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</si>
  <si>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</si>
  <si>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</si>
  <si>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</si>
  <si>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</si>
  <si>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</si>
  <si>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</si>
  <si>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</si>
  <si>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</si>
  <si>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</si>
  <si>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</si>
  <si>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</si>
  <si>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</si>
  <si>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</si>
  <si>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</si>
  <si>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</si>
  <si>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</si>
  <si>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</si>
  <si>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</si>
  <si>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</si>
  <si>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</si>
  <si>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</si>
  <si>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</si>
  <si>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</si>
  <si>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</si>
  <si>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</si>
  <si>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</si>
  <si>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</si>
  <si>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</si>
  <si>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</si>
  <si>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</si>
  <si>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</si>
  <si>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</si>
  <si>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</si>
  <si>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</si>
  <si>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</si>
  <si>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</si>
  <si>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</si>
  <si>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</si>
  <si>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</si>
  <si>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</si>
  <si>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</si>
  <si>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</si>
  <si>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</si>
  <si>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</si>
  <si>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</si>
  <si>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</si>
  <si>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</si>
  <si>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</si>
  <si>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</si>
  <si>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</si>
  <si>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</si>
  <si>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</si>
  <si>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</si>
  <si>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</si>
  <si>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</si>
  <si>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</si>
  <si>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</si>
  <si>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</si>
  <si>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</si>
  <si>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</si>
  <si>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</si>
  <si>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</si>
  <si>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</si>
  <si>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</si>
  <si>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</si>
  <si>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</si>
  <si>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</si>
  <si>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</si>
  <si>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</si>
  <si>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</si>
  <si>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</si>
  <si>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</si>
  <si>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</si>
  <si>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</si>
  <si>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</si>
  <si>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</si>
  <si>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</si>
  <si>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</si>
  <si>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</si>
  <si>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</si>
  <si>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</si>
  <si>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</si>
  <si>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</si>
  <si>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</si>
  <si>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</si>
  <si>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</si>
  <si>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</si>
  <si>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</si>
  <si>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</si>
  <si>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</si>
  <si>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</si>
  <si>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</si>
  <si>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</si>
  <si>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</si>
  <si>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</si>
  <si>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</si>
  <si>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</si>
  <si>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</si>
  <si>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</si>
  <si>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</si>
  <si>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</si>
  <si>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</si>
  <si>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</si>
  <si>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</si>
  <si>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</si>
  <si>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</si>
  <si>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</si>
  <si>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</si>
  <si>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</si>
  <si>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</si>
  <si>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</si>
  <si>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</si>
  <si>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</si>
  <si>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</si>
  <si>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</si>
  <si>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</si>
  <si>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</si>
  <si>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</si>
  <si>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</si>
  <si>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</si>
  <si>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</si>
  <si>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</si>
  <si>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</si>
  <si>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</si>
  <si>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</si>
  <si>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</si>
  <si>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</si>
  <si>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</si>
  <si>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</si>
  <si>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</si>
  <si>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</si>
  <si>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</si>
  <si>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</si>
  <si>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</si>
  <si>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</si>
  <si>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</si>
  <si>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</si>
  <si>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</si>
  <si>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</si>
  <si>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</si>
  <si>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</si>
  <si>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</si>
  <si>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</si>
  <si>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</si>
  <si>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</si>
  <si>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</si>
  <si>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</si>
  <si>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</si>
  <si>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</si>
  <si>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</si>
  <si>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</si>
  <si>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</si>
  <si>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</si>
  <si>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</si>
  <si>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</si>
  <si>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</si>
  <si>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</si>
  <si>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</si>
  <si>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</si>
  <si>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</si>
  <si>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</si>
  <si>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</si>
  <si>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</si>
  <si>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</si>
  <si>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</si>
  <si>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</si>
  <si>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</si>
  <si>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</si>
  <si>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</si>
  <si>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</si>
  <si>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</si>
  <si>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</si>
  <si>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</si>
  <si>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</si>
  <si>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</si>
  <si>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</si>
  <si>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</si>
  <si>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</si>
  <si>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</si>
  <si>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</si>
  <si>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</si>
  <si>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</si>
  <si>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</si>
  <si>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</si>
  <si>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</si>
  <si>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</si>
  <si>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</si>
  <si>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</si>
  <si>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</si>
  <si>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</si>
  <si>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</si>
  <si>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</si>
  <si>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</si>
  <si>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</si>
  <si>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</si>
  <si>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</si>
  <si>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</si>
  <si>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</si>
  <si>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</si>
  <si>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</si>
  <si>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</si>
  <si>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</si>
  <si>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</si>
  <si>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</si>
  <si>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</si>
  <si>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</si>
  <si>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</si>
  <si>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</si>
  <si>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</si>
  <si>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</si>
  <si>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</si>
  <si>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</si>
  <si>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</si>
  <si>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</si>
  <si>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</si>
  <si>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</si>
  <si>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</si>
  <si>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</si>
  <si>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</si>
  <si>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</si>
  <si>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</si>
  <si>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</si>
  <si>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</si>
  <si>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</si>
  <si>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</si>
  <si>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</si>
  <si>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</si>
  <si>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</si>
  <si>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</si>
  <si>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</si>
  <si>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</si>
  <si>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</si>
  <si>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</si>
  <si>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</si>
  <si>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</si>
  <si>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</si>
  <si>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</si>
  <si>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</si>
  <si>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</si>
  <si>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</si>
  <si>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</si>
  <si>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</si>
  <si>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</si>
  <si>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</si>
  <si>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</si>
  <si>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</si>
  <si>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</si>
  <si>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</si>
  <si>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</si>
  <si>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</si>
  <si>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</si>
  <si>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</si>
  <si>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</si>
  <si>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</si>
  <si>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</si>
  <si>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</si>
  <si>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</si>
  <si>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</si>
  <si>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</si>
  <si>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</si>
  <si>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</si>
  <si>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</si>
  <si>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</si>
  <si>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</si>
  <si>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</si>
  <si>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</si>
  <si>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</si>
  <si>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</si>
  <si>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</si>
  <si>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</si>
  <si>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</si>
  <si>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</si>
  <si>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</si>
  <si>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</si>
  <si>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</si>
  <si>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</si>
  <si>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</si>
  <si>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</si>
  <si>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</si>
  <si>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</si>
  <si>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</si>
  <si>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</si>
  <si>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</si>
  <si>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</si>
  <si>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</si>
  <si>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</si>
  <si>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</si>
  <si>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</si>
  <si>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</si>
  <si>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</si>
  <si>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</si>
  <si>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</si>
  <si>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</si>
  <si>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</si>
  <si>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</si>
  <si>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</si>
  <si>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</si>
  <si>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</si>
  <si>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</si>
  <si>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</si>
  <si>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</si>
  <si>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</si>
  <si>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</si>
  <si>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</si>
  <si>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</si>
  <si>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</si>
  <si>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</si>
  <si>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</si>
  <si>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</si>
  <si>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</si>
  <si>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</si>
  <si>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</si>
  <si>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</si>
  <si>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</si>
  <si>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</si>
  <si>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</si>
  <si>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</si>
  <si>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</si>
  <si>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</si>
  <si>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</si>
  <si>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</si>
  <si>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</si>
  <si>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</si>
  <si>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</si>
  <si>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</si>
  <si>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</si>
  <si>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</si>
  <si>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</si>
  <si>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</si>
  <si>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</si>
  <si>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</si>
  <si>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</si>
  <si>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</si>
  <si>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</si>
  <si>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</si>
  <si>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</si>
  <si>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</si>
  <si>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</si>
  <si>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</si>
  <si>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</si>
  <si>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</si>
  <si>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</si>
  <si>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</si>
  <si>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</si>
  <si>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</si>
  <si>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</si>
  <si>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</si>
  <si>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</si>
  <si>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</si>
  <si>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</si>
  <si>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</si>
  <si>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</si>
  <si>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</si>
  <si>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</si>
  <si>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</si>
  <si>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</si>
  <si>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</si>
  <si>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</si>
  <si>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</si>
  <si>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</si>
  <si>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</si>
  <si>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</si>
  <si>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</si>
  <si>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</si>
  <si>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</si>
  <si>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</si>
  <si>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</si>
  <si>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</si>
  <si>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</si>
  <si>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</si>
  <si>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</si>
  <si>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</si>
  <si>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</si>
  <si>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</si>
  <si>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</si>
  <si>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</si>
  <si>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</si>
  <si>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</si>
  <si>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</si>
  <si>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</si>
  <si>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</si>
  <si>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</si>
  <si>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</si>
  <si>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</si>
  <si>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</si>
  <si>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</si>
  <si>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</si>
  <si>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</si>
  <si>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</si>
  <si>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</si>
  <si>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</si>
  <si>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</si>
  <si>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</si>
  <si>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</si>
  <si>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</si>
  <si>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</si>
  <si>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</si>
  <si>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</si>
  <si>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</si>
  <si>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</si>
  <si>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</si>
  <si>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</si>
  <si>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</si>
  <si>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</si>
  <si>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</si>
  <si>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</si>
  <si>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</si>
  <si>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</si>
  <si>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</si>
  <si>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</si>
  <si>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</si>
  <si>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</si>
  <si>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</si>
  <si>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</si>
  <si>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</si>
  <si>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</si>
  <si>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</si>
  <si>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</si>
  <si>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</si>
  <si>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</si>
  <si>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</si>
  <si>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</si>
  <si>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</si>
  <si>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</si>
  <si>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</si>
  <si>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</si>
  <si>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</si>
  <si>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</si>
  <si>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</si>
  <si>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</si>
  <si>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</si>
  <si>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</si>
  <si>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</si>
  <si>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</si>
  <si>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</si>
  <si>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</si>
  <si>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</si>
  <si>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</si>
  <si>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</si>
  <si>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</si>
  <si>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</si>
  <si>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</si>
  <si>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</si>
  <si>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</si>
  <si>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</si>
  <si>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</si>
  <si>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</si>
  <si>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</si>
  <si>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</si>
  <si>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</si>
  <si>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</si>
  <si>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</si>
  <si>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</si>
  <si>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</si>
  <si>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</si>
  <si>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</si>
  <si>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</si>
  <si>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</si>
  <si>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</si>
  <si>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</si>
  <si>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</si>
  <si>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</si>
  <si>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</si>
  <si>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</si>
  <si>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</si>
  <si>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</si>
  <si>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</si>
  <si>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</si>
  <si>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</si>
  <si>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</si>
  <si>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</si>
  <si>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</si>
  <si>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</si>
  <si>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</si>
  <si>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</si>
  <si>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</si>
  <si>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</si>
  <si>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</si>
  <si>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</si>
  <si>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</si>
  <si>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</si>
  <si>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</si>
  <si>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</si>
  <si>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</si>
  <si>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</si>
  <si>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</si>
  <si>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</si>
  <si>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</si>
  <si>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</si>
  <si>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</si>
  <si>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</si>
  <si>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</si>
  <si>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</si>
  <si>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</si>
  <si>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</si>
  <si>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</si>
  <si>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</si>
  <si>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</si>
  <si>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</si>
  <si>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</si>
  <si>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</si>
  <si>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</si>
  <si>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</si>
  <si>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</si>
  <si>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</si>
  <si>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</si>
  <si>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</si>
  <si>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</si>
  <si>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</si>
  <si>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</si>
  <si>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</si>
  <si>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</si>
  <si>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</si>
  <si>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</si>
  <si>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</si>
  <si>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</si>
  <si>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</si>
  <si>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</si>
  <si>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</si>
  <si>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</si>
  <si>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</si>
  <si>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</si>
  <si>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</si>
  <si>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</si>
  <si>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</si>
  <si>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</si>
  <si>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</si>
  <si>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</si>
  <si>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</si>
  <si>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</si>
  <si>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</si>
  <si>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</si>
  <si>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</si>
  <si>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</si>
  <si>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</si>
  <si>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</si>
  <si>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</si>
  <si>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</si>
  <si>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</si>
  <si>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</si>
  <si>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</si>
  <si>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</si>
  <si>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</si>
  <si>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</si>
  <si>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</si>
  <si>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</si>
  <si>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</si>
  <si>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</si>
  <si>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</si>
  <si>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</si>
  <si>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</si>
  <si>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</si>
  <si>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</si>
  <si>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</si>
  <si>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</si>
  <si>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</si>
  <si>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</si>
  <si>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</si>
  <si>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</si>
  <si>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</si>
  <si>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</si>
  <si>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</si>
  <si>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</si>
  <si>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</si>
  <si>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</si>
  <si>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</si>
  <si>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</si>
  <si>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</si>
  <si>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</si>
  <si>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</si>
  <si>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</si>
  <si>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</si>
  <si>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</si>
  <si>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</si>
  <si>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</si>
  <si>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</si>
  <si>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</si>
  <si>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</si>
  <si>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</si>
  <si>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</si>
  <si>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</si>
  <si>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</si>
  <si>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</si>
  <si>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</si>
  <si>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</si>
  <si>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</si>
  <si>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</si>
  <si>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</si>
  <si>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</si>
  <si>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</si>
  <si>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</si>
  <si>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</si>
  <si>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</si>
  <si>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</si>
  <si>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</si>
  <si>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</si>
  <si>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</si>
  <si>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</si>
  <si>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</si>
  <si>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</si>
  <si>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</si>
  <si>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</si>
  <si>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</si>
  <si>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</si>
  <si>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</si>
  <si>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</si>
  <si>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</si>
  <si>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</si>
  <si>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</si>
  <si>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</si>
  <si>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</si>
  <si>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</si>
  <si>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</si>
  <si>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</si>
  <si>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</si>
  <si>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</si>
  <si>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</si>
  <si>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</si>
  <si>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</si>
  <si>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</si>
  <si>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</si>
  <si>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</si>
  <si>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</si>
  <si>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</si>
  <si>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</si>
  <si>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</si>
  <si>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</si>
  <si>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</si>
  <si>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</si>
  <si>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</si>
  <si>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</si>
  <si>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</si>
  <si>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</si>
  <si>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</si>
  <si>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</si>
  <si>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</si>
  <si>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</si>
  <si>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</si>
  <si>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</si>
  <si>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</si>
  <si>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</si>
  <si>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</si>
  <si>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</si>
  <si>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</si>
  <si>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</si>
  <si>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</si>
  <si>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</si>
  <si>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</si>
  <si>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</si>
  <si>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</si>
  <si>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</si>
  <si>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</si>
  <si>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</si>
  <si>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</si>
  <si>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</si>
  <si>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</si>
  <si>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</si>
  <si>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</si>
  <si>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</si>
  <si>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</si>
  <si>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</si>
  <si>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</si>
  <si>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</si>
  <si>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</si>
  <si>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</si>
  <si>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</si>
  <si>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</si>
  <si>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</si>
  <si>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</si>
  <si>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</si>
  <si>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</si>
  <si>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</si>
  <si>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</si>
  <si>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</si>
  <si>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</si>
  <si>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</si>
  <si>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</si>
  <si>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</si>
  <si>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</si>
  <si>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</si>
  <si>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</si>
  <si>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</si>
  <si>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</si>
  <si>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</si>
  <si>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</si>
  <si>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</si>
  <si>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</si>
  <si>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</si>
  <si>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</si>
  <si>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</si>
  <si>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</si>
  <si>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</si>
  <si>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</si>
  <si>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</si>
  <si>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</si>
  <si>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</si>
  <si>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</si>
  <si>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</si>
  <si>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</si>
  <si>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</si>
  <si>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</si>
  <si>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</si>
  <si>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</si>
  <si>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</si>
  <si>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</si>
  <si>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</si>
  <si>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</si>
  <si>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</si>
  <si>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</si>
  <si>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</si>
  <si>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</si>
  <si>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</si>
  <si>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</si>
  <si>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</si>
  <si>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</si>
  <si>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</si>
  <si>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</si>
  <si>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</si>
  <si>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</si>
  <si>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</si>
  <si>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</si>
  <si>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</si>
  <si>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</si>
  <si>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</si>
  <si>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</si>
  <si>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</si>
  <si>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</si>
  <si>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</si>
  <si>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</si>
  <si>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</si>
  <si>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</si>
  <si>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</si>
  <si>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</si>
  <si>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</si>
  <si>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</si>
  <si>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</si>
  <si>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</si>
  <si>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</si>
  <si>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</si>
  <si>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</si>
  <si>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</si>
  <si>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</si>
  <si>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</si>
  <si>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</si>
  <si>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</si>
  <si>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</si>
  <si>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</si>
  <si>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</si>
  <si>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</si>
  <si>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</si>
  <si>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</si>
  <si>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</si>
  <si>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</si>
  <si>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</si>
  <si>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</si>
  <si>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</si>
  <si>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</si>
  <si>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</si>
  <si>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</si>
  <si>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</si>
  <si>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</si>
  <si>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</si>
  <si>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</si>
  <si>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</si>
  <si>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</si>
  <si>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</si>
  <si>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</si>
  <si>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</si>
  <si>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</si>
  <si>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</si>
  <si>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</si>
  <si>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</si>
  <si>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</si>
  <si>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</si>
  <si>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</si>
  <si>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</si>
  <si>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</si>
  <si>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</si>
  <si>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</si>
  <si>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</si>
  <si>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</si>
  <si>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</si>
  <si>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</si>
  <si>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</si>
  <si>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</si>
  <si>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</si>
  <si>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</si>
  <si>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</si>
  <si>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</si>
  <si>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</si>
  <si>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</si>
  <si>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</si>
  <si>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</si>
  <si>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</si>
  <si>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</si>
  <si>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</si>
  <si>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</si>
  <si>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</si>
  <si>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</si>
  <si>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</si>
  <si>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</si>
  <si>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</si>
  <si>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</si>
  <si>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</si>
  <si>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</si>
  <si>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</si>
  <si>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</si>
  <si>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</si>
  <si>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</si>
  <si>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</si>
  <si>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</si>
  <si>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</si>
  <si>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</si>
  <si>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</si>
  <si>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</si>
  <si>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</si>
  <si>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</si>
  <si>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</si>
  <si>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</si>
  <si>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</si>
  <si>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</si>
  <si>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</si>
  <si>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</si>
  <si>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</si>
  <si>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</si>
  <si>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</si>
  <si>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</si>
  <si>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</si>
  <si>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</si>
  <si>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</si>
  <si>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</si>
  <si>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</si>
  <si>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</si>
  <si>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</si>
  <si>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</si>
  <si>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</si>
  <si>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</si>
  <si>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</si>
  <si>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</si>
  <si>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</si>
  <si>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</si>
  <si>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</si>
  <si>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</si>
  <si>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</si>
  <si>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</si>
  <si>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</si>
  <si>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</si>
  <si>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</si>
  <si>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</si>
  <si>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</si>
  <si>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</si>
  <si>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</si>
  <si>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</si>
  <si>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</si>
  <si>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</si>
  <si>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</si>
  <si>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</si>
  <si>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</si>
  <si>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</si>
  <si>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</si>
  <si>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</si>
  <si>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</si>
  <si>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</si>
  <si>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</si>
  <si>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</si>
  <si>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</si>
  <si>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</si>
  <si>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</si>
  <si>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</si>
  <si>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</si>
  <si>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</si>
  <si>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</si>
  <si>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</si>
  <si>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</si>
  <si>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</si>
  <si>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</si>
  <si>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</si>
  <si>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</si>
  <si>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</si>
  <si>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</si>
  <si>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</si>
  <si>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</si>
  <si>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</si>
  <si>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</si>
  <si>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</si>
  <si>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</si>
  <si>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</si>
  <si>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</si>
  <si>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</si>
  <si>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</si>
  <si>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</si>
  <si>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</si>
  <si>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</si>
  <si>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</si>
  <si>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</si>
  <si>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</si>
  <si>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</si>
  <si>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</si>
  <si>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</si>
  <si>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</si>
  <si>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</si>
  <si>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</si>
  <si>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</si>
  <si>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</si>
  <si>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</si>
  <si>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</si>
  <si>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</si>
  <si>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</si>
  <si>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</si>
  <si>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</si>
  <si>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</si>
  <si>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</si>
  <si>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</si>
  <si>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</si>
  <si>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</si>
  <si>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</si>
  <si>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</si>
  <si>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</si>
  <si>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</si>
  <si>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</si>
  <si>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</si>
  <si>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</si>
  <si>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</si>
  <si>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</si>
  <si>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</si>
  <si>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</si>
  <si>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</si>
  <si>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</si>
  <si>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</si>
  <si>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</si>
  <si>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</si>
  <si>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</si>
  <si>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</si>
  <si>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</si>
  <si>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</si>
  <si>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</si>
  <si>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</si>
  <si>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</si>
  <si>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</si>
  <si>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</si>
  <si>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</si>
  <si>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</si>
  <si>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</si>
  <si>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</si>
  <si>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</si>
  <si>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</si>
  <si>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</si>
  <si>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</si>
  <si>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</si>
  <si>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</si>
  <si>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</si>
  <si>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</si>
  <si>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</si>
  <si>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</si>
  <si>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</si>
  <si>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</si>
  <si>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</si>
  <si>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</si>
  <si>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</si>
  <si>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</si>
  <si>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</si>
  <si>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</si>
  <si>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</si>
  <si>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</si>
  <si>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</si>
  <si>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</si>
  <si>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</si>
  <si>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</si>
  <si>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</si>
  <si>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</si>
  <si>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</si>
  <si>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</si>
  <si>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</si>
  <si>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</si>
  <si>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</si>
  <si>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</si>
  <si>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</si>
  <si>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</si>
  <si>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</si>
  <si>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</si>
  <si>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</si>
  <si>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</si>
  <si>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</si>
  <si>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</si>
  <si>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</si>
  <si>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</si>
  <si>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</si>
  <si>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</si>
  <si>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</si>
  <si>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</si>
  <si>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</si>
  <si>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</si>
  <si>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</si>
  <si>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</si>
  <si>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</si>
  <si>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</si>
  <si>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</si>
  <si>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</si>
  <si>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</si>
  <si>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</si>
  <si>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</si>
  <si>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</si>
  <si>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</si>
  <si>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</si>
  <si>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</si>
  <si>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</si>
  <si>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</si>
  <si>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</si>
  <si>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</si>
  <si>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</si>
  <si>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</si>
  <si>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</si>
  <si>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</si>
  <si>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</si>
  <si>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</si>
  <si>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</si>
  <si>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</si>
  <si>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</si>
  <si>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</si>
  <si>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</si>
  <si>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</si>
  <si>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</si>
  <si>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</si>
  <si>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</si>
  <si>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</si>
  <si>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</si>
  <si>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</si>
  <si>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</si>
  <si>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</si>
  <si>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</si>
  <si>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</si>
  <si>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</si>
  <si>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</si>
  <si>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</si>
  <si>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</si>
  <si>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</si>
  <si>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</si>
  <si>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</si>
  <si>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</si>
  <si>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</si>
  <si>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</si>
  <si>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</si>
  <si>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</si>
  <si>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</si>
  <si>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</si>
  <si>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</si>
  <si>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</si>
  <si>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</si>
  <si>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</si>
  <si>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</si>
  <si>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</si>
  <si>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</si>
  <si>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</si>
  <si>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</si>
  <si>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</si>
  <si>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</si>
  <si>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</si>
  <si>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</si>
  <si>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</si>
  <si>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</si>
  <si>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</si>
  <si>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</si>
  <si>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</si>
  <si>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</si>
  <si>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</si>
  <si>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</si>
  <si>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</si>
  <si>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</si>
  <si>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</si>
  <si>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</si>
  <si>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</si>
  <si>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</si>
  <si>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</si>
  <si>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</si>
  <si>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</si>
  <si>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</si>
  <si>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</si>
  <si>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</si>
  <si>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</si>
  <si>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</si>
  <si>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</si>
  <si>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</si>
  <si>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</si>
  <si>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</si>
  <si>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</si>
  <si>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</si>
  <si>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</si>
  <si>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</si>
  <si>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</si>
  <si>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</si>
  <si>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</si>
  <si>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</si>
  <si>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</si>
  <si>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</si>
  <si>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</si>
  <si>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</si>
  <si>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</si>
  <si>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</si>
  <si>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</si>
  <si>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</si>
  <si>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</si>
  <si>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</si>
  <si>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</si>
  <si>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</si>
  <si>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</si>
  <si>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</si>
  <si>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</si>
  <si>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</si>
  <si>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</si>
  <si>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</si>
  <si>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</si>
  <si>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</si>
  <si>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</si>
  <si>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</si>
  <si>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</si>
  <si>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</si>
  <si>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</si>
  <si>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</si>
  <si>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</si>
  <si>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</si>
  <si>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</si>
  <si>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</si>
  <si>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</si>
  <si>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</si>
  <si>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</si>
  <si>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</si>
  <si>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</si>
  <si>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</si>
  <si>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</si>
  <si>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</si>
  <si>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</si>
  <si>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</si>
  <si>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</si>
  <si>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</si>
  <si>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</si>
  <si>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</si>
  <si>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</si>
  <si>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</si>
  <si>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</si>
  <si>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</si>
  <si>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</si>
  <si>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</si>
  <si>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</si>
  <si>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</si>
  <si>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</si>
  <si>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</si>
  <si>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</si>
  <si>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</si>
  <si>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</si>
  <si>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</si>
  <si>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</si>
  <si>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</si>
  <si>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</si>
  <si>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</si>
  <si>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</si>
  <si>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</si>
  <si>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</si>
  <si>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</si>
  <si>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</si>
  <si>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</si>
  <si>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</si>
  <si>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</si>
  <si>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</si>
  <si>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</si>
  <si>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</si>
  <si>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</si>
  <si>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</si>
  <si>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</si>
  <si>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</si>
  <si>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</si>
  <si>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</si>
  <si>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</si>
  <si>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</si>
  <si>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</si>
  <si>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</si>
  <si>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</si>
  <si>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</si>
  <si>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</si>
  <si>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</si>
  <si>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</si>
  <si>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</si>
  <si>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</si>
  <si>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</si>
  <si>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</si>
  <si>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</si>
  <si>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</si>
  <si>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</si>
  <si>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</si>
  <si>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</si>
  <si>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</si>
  <si>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</si>
  <si>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</si>
  <si>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</si>
  <si>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</si>
  <si>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</si>
  <si>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</si>
  <si>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</si>
  <si>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</si>
  <si>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</si>
  <si>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</si>
  <si>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</si>
  <si>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</si>
  <si>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</si>
  <si>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</si>
  <si>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</si>
  <si>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</si>
  <si>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</si>
  <si>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</si>
  <si>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</si>
  <si>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</si>
  <si>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</si>
  <si>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</si>
  <si>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</si>
  <si>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</si>
  <si>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</si>
  <si>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</si>
  <si>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</si>
  <si>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</si>
  <si>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</si>
  <si>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</si>
  <si>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</si>
  <si>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</si>
  <si>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</si>
  <si>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</si>
  <si>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</si>
  <si>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</si>
  <si>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</si>
  <si>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</si>
  <si>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</si>
  <si>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</si>
  <si>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</si>
  <si>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</si>
  <si>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</si>
  <si>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</si>
  <si>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</si>
  <si>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</si>
  <si>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</si>
  <si>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</si>
  <si>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</si>
  <si>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</si>
  <si>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</si>
  <si>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</si>
  <si>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</si>
  <si>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</si>
  <si>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</si>
  <si>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</si>
  <si>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</si>
  <si>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</si>
  <si>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</si>
  <si>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</si>
  <si>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</si>
  <si>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</si>
  <si>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</si>
  <si>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</si>
  <si>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</si>
  <si>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</si>
  <si>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</si>
  <si>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</si>
  <si>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</si>
  <si>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</si>
  <si>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</si>
  <si>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</si>
  <si>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</si>
  <si>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</si>
  <si>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</si>
  <si>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</si>
  <si>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</si>
  <si>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</si>
  <si>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</si>
  <si>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</si>
  <si>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</si>
  <si>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</si>
  <si>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</si>
  <si>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</si>
  <si>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</si>
  <si>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</si>
  <si>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</si>
  <si>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</si>
  <si>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</si>
  <si>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</si>
  <si>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</si>
  <si>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</si>
  <si>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</si>
  <si>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</si>
  <si>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</si>
  <si>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</si>
  <si>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</si>
  <si>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</si>
  <si>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</si>
  <si>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</si>
  <si>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</si>
  <si>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</si>
  <si>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</si>
  <si>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</si>
  <si>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</si>
  <si>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</si>
  <si>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</si>
  <si>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</si>
  <si>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</si>
  <si>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</si>
  <si>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</si>
  <si>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</si>
  <si>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</si>
  <si>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</si>
  <si>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</si>
  <si>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</si>
  <si>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</si>
  <si>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</si>
  <si>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</si>
  <si>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</si>
  <si>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</si>
  <si>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</si>
  <si>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</si>
  <si>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</si>
  <si>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</si>
  <si>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</si>
  <si>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</si>
  <si>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</si>
  <si>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</si>
  <si>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</si>
  <si>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</si>
  <si>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</si>
  <si>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</si>
  <si>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</si>
  <si>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</si>
  <si>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</si>
  <si>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</si>
  <si>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</si>
  <si>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</si>
  <si>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</si>
  <si>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</si>
  <si>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</si>
  <si>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</si>
  <si>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</si>
  <si>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</si>
  <si>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</si>
  <si>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</si>
  <si>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</si>
  <si>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</si>
  <si>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</si>
  <si>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</si>
  <si>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</si>
  <si>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</si>
  <si>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</si>
  <si>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</si>
  <si>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</si>
  <si>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</si>
  <si>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</si>
  <si>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</si>
  <si>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</si>
  <si>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</si>
  <si>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</si>
  <si>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</si>
  <si>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</si>
  <si>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</si>
  <si>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</si>
  <si>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</si>
  <si>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</si>
  <si>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</si>
  <si>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</si>
  <si>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</si>
  <si>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</si>
  <si>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</si>
  <si>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</si>
  <si>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</si>
  <si>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</si>
  <si>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</si>
  <si>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</si>
  <si>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</si>
  <si>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</si>
  <si>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</si>
  <si>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</si>
  <si>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</si>
  <si>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</si>
  <si>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</si>
  <si>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</si>
  <si>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</si>
  <si>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</si>
  <si>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</si>
  <si>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</si>
  <si>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</si>
  <si>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</si>
  <si>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</si>
  <si>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</si>
  <si>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</si>
  <si>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</si>
  <si>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</si>
  <si>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</si>
  <si>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</si>
  <si>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</si>
  <si>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</si>
  <si>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</si>
  <si>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</si>
  <si>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</si>
  <si>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</si>
  <si>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</si>
  <si>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</si>
  <si>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</si>
  <si>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</si>
  <si>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</si>
  <si>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</si>
  <si>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</si>
  <si>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</si>
  <si>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</si>
  <si>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</si>
  <si>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</si>
  <si>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</si>
  <si>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</si>
  <si>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</si>
  <si>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</si>
  <si>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</si>
  <si>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</si>
  <si>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</si>
  <si>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</si>
  <si>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</si>
  <si>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</si>
  <si>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</si>
  <si>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</si>
  <si>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</si>
  <si>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</si>
  <si>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</si>
  <si>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</si>
  <si>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</si>
  <si>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</si>
  <si>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</si>
  <si>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</si>
  <si>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</si>
  <si>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</si>
  <si>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</si>
  <si>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</si>
  <si>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</si>
  <si>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</si>
  <si>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</si>
  <si>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</si>
  <si>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</si>
  <si>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</si>
  <si>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</si>
  <si>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</si>
  <si>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</si>
  <si>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</si>
  <si>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</si>
  <si>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</si>
  <si>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</si>
  <si>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</si>
  <si>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</si>
  <si>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</si>
  <si>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</si>
  <si>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</si>
  <si>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</si>
  <si>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</si>
  <si>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</si>
  <si>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</si>
  <si>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</si>
  <si>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</si>
  <si>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</si>
  <si>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</si>
  <si>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</si>
  <si>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</si>
  <si>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</si>
  <si>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</si>
  <si>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</si>
  <si>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</si>
  <si>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</si>
  <si>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</si>
  <si>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</si>
  <si>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</si>
  <si>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</si>
  <si>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</si>
  <si>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</si>
  <si>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</si>
  <si>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</si>
  <si>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</si>
  <si>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</si>
  <si>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</si>
  <si>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</si>
  <si>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</si>
  <si>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</si>
  <si>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</si>
  <si>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</si>
  <si>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</si>
  <si>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</si>
  <si>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</si>
  <si>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</si>
  <si>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</si>
  <si>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</si>
  <si>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</si>
  <si>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</si>
  <si>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</si>
  <si>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</si>
  <si>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</si>
  <si>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</si>
  <si>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</si>
  <si>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</si>
  <si>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</si>
  <si>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</si>
  <si>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</si>
  <si>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</si>
  <si>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</si>
  <si>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</si>
  <si>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</si>
  <si>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</si>
  <si>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</si>
  <si>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</si>
  <si>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</si>
  <si>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</si>
  <si>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</si>
  <si>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</si>
  <si>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</si>
  <si>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</si>
  <si>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</si>
  <si>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</si>
  <si>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</si>
  <si>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</si>
  <si>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</si>
  <si>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</si>
  <si>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</si>
  <si>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</si>
  <si>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</si>
  <si>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</si>
  <si>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</si>
  <si>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</si>
  <si>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</si>
  <si>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</si>
  <si>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</si>
  <si>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</si>
  <si>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</si>
  <si>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</si>
  <si>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</si>
  <si>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</si>
  <si>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</si>
  <si>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</si>
  <si>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</si>
  <si>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</si>
  <si>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</si>
  <si>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</si>
  <si>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</si>
  <si>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</si>
  <si>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</si>
  <si>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</si>
  <si>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</si>
  <si>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</si>
  <si>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</si>
  <si>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</si>
  <si>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</si>
  <si>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</si>
  <si>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</si>
  <si>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</si>
  <si>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</si>
  <si>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</si>
  <si>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</si>
  <si>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</si>
  <si>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</si>
  <si>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</si>
  <si>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</si>
  <si>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</si>
  <si>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</si>
  <si>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</si>
  <si>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</si>
  <si>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</si>
  <si>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</si>
  <si>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</si>
  <si>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</si>
  <si>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</si>
  <si>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</si>
  <si>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</si>
  <si>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</si>
  <si>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</si>
  <si>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</si>
  <si>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</si>
  <si>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</si>
  <si>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</si>
  <si>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</si>
  <si>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</si>
  <si>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</si>
  <si>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</si>
  <si>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</si>
  <si>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</si>
  <si>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</si>
  <si>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</si>
  <si>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</si>
  <si>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</si>
  <si>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</si>
  <si>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</si>
  <si>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</si>
  <si>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</si>
  <si>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</si>
  <si>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</si>
  <si>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</si>
  <si>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</si>
  <si>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</si>
  <si>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</si>
  <si>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</si>
  <si>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</si>
  <si>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</si>
  <si>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</si>
  <si>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</si>
  <si>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</si>
  <si>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</si>
  <si>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</si>
  <si>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</si>
  <si>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</si>
  <si>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</si>
  <si>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</si>
  <si>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</si>
  <si>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</si>
  <si>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</si>
  <si>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</si>
  <si>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</si>
  <si>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</si>
  <si>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</si>
  <si>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</si>
  <si>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</si>
  <si>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</si>
  <si>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</si>
  <si>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</si>
  <si>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</si>
  <si>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</si>
  <si>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</si>
  <si>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</si>
  <si>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</si>
  <si>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</si>
  <si>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</si>
  <si>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</si>
  <si>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</si>
  <si>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</si>
  <si>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</si>
  <si>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</si>
  <si>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</si>
  <si>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</si>
  <si>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</si>
  <si>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</si>
  <si>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</si>
  <si>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</si>
  <si>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</si>
  <si>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</si>
  <si>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</si>
  <si>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</si>
  <si>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</si>
  <si>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</si>
  <si>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</si>
  <si>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</si>
  <si>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</si>
  <si>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</si>
  <si>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</si>
  <si>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</si>
  <si>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</si>
  <si>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</si>
  <si>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</si>
  <si>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</si>
  <si>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</si>
  <si>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</si>
  <si>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</si>
  <si>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</si>
  <si>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</si>
  <si>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</si>
  <si>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</si>
  <si>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</si>
  <si>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</si>
  <si>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</si>
  <si>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</si>
  <si>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</si>
  <si>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</si>
  <si>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</si>
  <si>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</si>
  <si>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</si>
  <si>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</si>
  <si>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</si>
  <si>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</si>
  <si>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</si>
  <si>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</si>
  <si>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</si>
  <si>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</si>
  <si>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</si>
  <si>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</si>
  <si>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</si>
  <si>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</si>
  <si>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</si>
  <si>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</si>
  <si>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</si>
  <si>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</si>
  <si>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</si>
  <si>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</si>
  <si>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</si>
  <si>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</si>
  <si>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</si>
  <si>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</si>
  <si>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</si>
  <si>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</si>
  <si>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</si>
  <si>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</si>
  <si>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</si>
  <si>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</si>
  <si>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</si>
  <si>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</si>
  <si>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</si>
  <si>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</si>
  <si>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</si>
  <si>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</si>
  <si>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</si>
  <si>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</si>
  <si>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</si>
  <si>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</si>
  <si>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</si>
  <si>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</si>
  <si>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</si>
  <si>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</si>
  <si>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</si>
  <si>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</si>
  <si>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</si>
  <si>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</si>
  <si>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</si>
  <si>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</si>
  <si>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</si>
  <si>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</si>
  <si>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</si>
  <si>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</si>
  <si>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</si>
  <si>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</si>
  <si>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</si>
  <si>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</si>
  <si>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</si>
  <si>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</si>
  <si>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</si>
  <si>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</si>
  <si>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</si>
  <si>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</si>
  <si>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</si>
  <si>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</si>
  <si>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</si>
  <si>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</si>
  <si>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</si>
  <si>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</si>
  <si>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</si>
  <si>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</si>
  <si>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</si>
  <si>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</si>
  <si>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</si>
  <si>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</si>
  <si>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</si>
  <si>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</si>
  <si>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</si>
  <si>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</si>
  <si>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</si>
  <si>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</si>
  <si>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</si>
  <si>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</si>
  <si>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</si>
  <si>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</si>
  <si>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</si>
  <si>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</si>
  <si>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</si>
  <si>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</si>
  <si>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</si>
  <si>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</si>
  <si>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</si>
  <si>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</si>
  <si>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</si>
  <si>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</si>
  <si>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</si>
  <si>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</si>
  <si>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</si>
  <si>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</si>
  <si>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</si>
  <si>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</si>
  <si>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</si>
  <si>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</si>
  <si>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</si>
  <si>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</si>
  <si>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</si>
  <si>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</si>
  <si>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</si>
  <si>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</si>
  <si>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</si>
  <si>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</si>
  <si>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</si>
  <si>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</si>
  <si>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</si>
  <si>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</si>
  <si>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</si>
  <si>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</si>
  <si>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</si>
  <si>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</si>
  <si>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</si>
  <si>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</si>
  <si>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</si>
  <si>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</si>
  <si>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</si>
  <si>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</si>
  <si>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</si>
  <si>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</si>
  <si>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</si>
  <si>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</si>
  <si>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</si>
  <si>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</si>
  <si>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</si>
  <si>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</si>
  <si>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</si>
  <si>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</si>
  <si>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</si>
  <si>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</si>
  <si>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</si>
  <si>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</si>
  <si>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</si>
  <si>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</si>
  <si>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</si>
  <si>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</si>
  <si>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</si>
  <si>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</si>
  <si>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</si>
  <si>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</si>
  <si>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</si>
  <si>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</si>
  <si>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</si>
  <si>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</si>
  <si>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</si>
  <si>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</si>
  <si>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</si>
  <si>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</si>
  <si>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</si>
  <si>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</si>
  <si>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</si>
  <si>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</si>
  <si>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</si>
  <si>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</si>
  <si>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</si>
  <si>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</si>
  <si>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</si>
  <si>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</si>
  <si>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</si>
  <si>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</si>
  <si>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</si>
  <si>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</si>
  <si>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</si>
  <si>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</si>
  <si>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</si>
  <si>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</si>
  <si>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</si>
  <si>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</si>
  <si>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</si>
  <si>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</si>
  <si>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</si>
  <si>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</si>
  <si>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</si>
  <si>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</si>
  <si>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</si>
  <si>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</si>
  <si>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</si>
  <si>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</si>
  <si>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</si>
  <si>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</si>
  <si>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</si>
  <si>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</si>
  <si>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</si>
  <si>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</si>
  <si>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</si>
  <si>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</si>
  <si>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</si>
  <si>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</si>
  <si>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</si>
  <si>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</si>
  <si>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</si>
  <si>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</si>
  <si>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</si>
  <si>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</si>
  <si>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</si>
  <si>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</si>
  <si>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</si>
  <si>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</si>
  <si>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</si>
  <si>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</si>
  <si>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</si>
  <si>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</si>
  <si>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</si>
  <si>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</si>
  <si>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</si>
  <si>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</si>
  <si>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</si>
  <si>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</si>
  <si>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</si>
  <si>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</si>
  <si>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</si>
  <si>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</si>
  <si>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</si>
  <si>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</si>
  <si>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</si>
  <si>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</si>
  <si>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</si>
  <si>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</si>
  <si>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</si>
  <si>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</si>
  <si>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</si>
  <si>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</si>
  <si>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</si>
  <si>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</si>
  <si>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</si>
  <si>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</si>
  <si>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</si>
  <si>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</si>
  <si>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</si>
  <si>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</si>
  <si>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</si>
  <si>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</si>
  <si>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</si>
  <si>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</si>
  <si>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</si>
  <si>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</si>
  <si>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</si>
  <si>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</si>
  <si>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</si>
  <si>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</si>
  <si>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</si>
  <si>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</si>
  <si>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</si>
  <si>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</si>
  <si>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</si>
  <si>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</si>
  <si>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</si>
  <si>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</si>
  <si>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</si>
  <si>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</si>
  <si>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</si>
  <si>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</si>
  <si>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</si>
  <si>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</si>
  <si>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</si>
  <si>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</si>
  <si>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</si>
  <si>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</si>
  <si>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</si>
  <si>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</si>
  <si>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</si>
  <si>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</si>
  <si>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</si>
  <si>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</si>
  <si>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</si>
  <si>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</si>
  <si>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</si>
  <si>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</si>
  <si>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</si>
  <si>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</si>
  <si>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</si>
  <si>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</si>
  <si>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</si>
  <si>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</si>
  <si>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</si>
  <si>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</si>
  <si>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</si>
  <si>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</si>
  <si>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</si>
  <si>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</si>
  <si>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</si>
  <si>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</si>
  <si>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</si>
  <si>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</si>
  <si>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</si>
  <si>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</si>
  <si>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</si>
  <si>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</si>
  <si>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</si>
  <si>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</si>
  <si>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</si>
  <si>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</si>
  <si>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</si>
  <si>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</si>
  <si>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</si>
  <si>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</si>
  <si>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</si>
  <si>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</si>
  <si>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</si>
  <si>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</si>
  <si>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</si>
  <si>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</si>
  <si>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</si>
  <si>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</si>
  <si>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</si>
  <si>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</si>
  <si>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</si>
  <si>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</si>
  <si>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</si>
  <si>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</si>
  <si>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</si>
  <si>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</si>
  <si>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</si>
  <si>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</si>
  <si>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</si>
  <si>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</si>
  <si>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</si>
  <si>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</si>
  <si>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</si>
  <si>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</si>
  <si>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</si>
  <si>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</si>
  <si>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</si>
  <si>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</si>
  <si>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</si>
  <si>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</si>
  <si>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</si>
  <si>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</si>
  <si>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</si>
  <si>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</si>
  <si>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</si>
  <si>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</si>
  <si>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</si>
  <si>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</si>
  <si>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</si>
  <si>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</si>
  <si>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</si>
  <si>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</si>
  <si>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</si>
  <si>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</si>
  <si>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</si>
  <si>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</si>
  <si>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</si>
  <si>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</si>
  <si>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</si>
  <si>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</si>
  <si>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</si>
  <si>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</si>
  <si>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</si>
  <si>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</si>
  <si>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</si>
  <si>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</si>
  <si>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</si>
  <si>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</si>
  <si>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</si>
  <si>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</si>
  <si>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</si>
  <si>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</si>
  <si>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</si>
  <si>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</si>
  <si>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</si>
  <si>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</si>
  <si>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</si>
  <si>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</si>
  <si>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</si>
  <si>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</si>
  <si>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</si>
  <si>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</si>
  <si>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</si>
  <si>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</si>
  <si>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</si>
  <si>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</si>
  <si>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</si>
  <si>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</si>
  <si>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</si>
  <si>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</si>
  <si>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</si>
  <si>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</si>
  <si>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</si>
  <si>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</si>
  <si>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</si>
  <si>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</si>
  <si>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</si>
  <si>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</si>
  <si>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</si>
  <si>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</si>
  <si>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</si>
  <si>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</si>
  <si>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</si>
  <si>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</si>
  <si>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</si>
  <si>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</si>
  <si>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</si>
  <si>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</si>
  <si>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</si>
  <si>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</si>
  <si>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</si>
  <si>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</si>
  <si>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</si>
  <si>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</si>
  <si>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</si>
  <si>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</si>
  <si>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</si>
  <si>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</si>
  <si>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</si>
  <si>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</si>
  <si>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</si>
  <si>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</si>
  <si>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</si>
  <si>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</si>
  <si>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</si>
  <si>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</si>
  <si>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</si>
  <si>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</si>
  <si>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</si>
  <si>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</si>
  <si>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</si>
  <si>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</si>
  <si>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</si>
  <si>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</si>
  <si>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</si>
  <si>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</si>
  <si>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</si>
  <si>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</si>
  <si>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</si>
  <si>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</si>
  <si>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</si>
  <si>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</si>
  <si>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</si>
  <si>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</si>
  <si>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</si>
  <si>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</si>
  <si>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</si>
  <si>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</si>
  <si>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</si>
  <si>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</si>
  <si>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</si>
  <si>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</si>
  <si>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</si>
  <si>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</si>
  <si>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</si>
  <si>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</si>
  <si>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</si>
  <si>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</si>
  <si>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</si>
  <si>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</si>
  <si>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</si>
  <si>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</si>
  <si>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</si>
  <si>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</si>
  <si>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</si>
  <si>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</si>
  <si>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</si>
  <si>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</si>
  <si>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</si>
  <si>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</si>
  <si>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</si>
  <si>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</si>
  <si>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</si>
  <si>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</si>
  <si>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</si>
  <si>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</si>
  <si>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</si>
  <si>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</si>
  <si>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</si>
  <si>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</si>
  <si>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</si>
  <si>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</si>
  <si>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</si>
  <si>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</si>
  <si>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</si>
  <si>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</si>
  <si>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</si>
  <si>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</si>
  <si>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</si>
  <si>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</si>
  <si>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</si>
  <si>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</si>
  <si>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</si>
  <si>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</si>
  <si>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</si>
  <si>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</si>
  <si>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</si>
  <si>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</si>
  <si>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</si>
  <si>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</si>
  <si>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</si>
  <si>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</si>
  <si>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</si>
  <si>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</si>
  <si>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</si>
  <si>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</si>
  <si>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</si>
  <si>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</si>
  <si>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</si>
  <si>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</si>
  <si>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</si>
  <si>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</si>
  <si>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</si>
  <si>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</si>
  <si>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</si>
  <si>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</si>
  <si>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</si>
  <si>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</si>
  <si>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</si>
  <si>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</si>
  <si>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</si>
  <si>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</si>
  <si>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</si>
  <si>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</si>
  <si>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</si>
  <si>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</si>
  <si>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</si>
  <si>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</si>
  <si>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</si>
  <si>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</si>
  <si>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</si>
  <si>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</si>
  <si>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</si>
  <si>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</si>
  <si>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</si>
  <si>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</si>
  <si>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</si>
  <si>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</si>
  <si>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</si>
  <si>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</si>
  <si>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</si>
  <si>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</si>
  <si>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</si>
  <si>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</si>
  <si>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</si>
  <si>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</si>
  <si>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</si>
  <si>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</si>
  <si>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</si>
  <si>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</si>
  <si>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</si>
  <si>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</si>
  <si>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</si>
  <si>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</si>
  <si>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</si>
  <si>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</si>
  <si>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</si>
  <si>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</si>
  <si>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</si>
  <si>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</si>
  <si>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</si>
  <si>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</si>
  <si>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</si>
  <si>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</si>
  <si>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</si>
  <si>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</si>
  <si>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</si>
  <si>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</si>
  <si>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</si>
  <si>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</si>
  <si>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</si>
  <si>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</si>
  <si>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</si>
  <si>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</si>
  <si>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</si>
  <si>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</si>
  <si>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</si>
  <si>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</si>
  <si>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</si>
  <si>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</si>
  <si>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</si>
  <si>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</si>
  <si>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</si>
  <si>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</si>
  <si>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</si>
  <si>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</si>
  <si>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</si>
  <si>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</si>
  <si>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</si>
  <si>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</si>
  <si>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</si>
  <si>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</si>
  <si>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</si>
  <si>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</si>
  <si>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</si>
  <si>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</si>
  <si>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</si>
  <si>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</si>
  <si>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</si>
  <si>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</si>
  <si>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</si>
  <si>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</si>
  <si>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</si>
  <si>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</si>
  <si>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</si>
  <si>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</si>
  <si>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</si>
  <si>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</si>
  <si>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</si>
  <si>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</si>
  <si>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</si>
  <si>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</si>
  <si>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</si>
  <si>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</si>
  <si>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</si>
  <si>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</si>
  <si>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</si>
  <si>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</si>
  <si>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</si>
  <si>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</si>
  <si>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</si>
  <si>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</si>
  <si>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</si>
  <si>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</si>
  <si>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</si>
  <si>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</si>
  <si>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</si>
  <si>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</si>
  <si>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</si>
  <si>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</si>
  <si>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</si>
  <si>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</si>
  <si>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</si>
  <si>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</si>
  <si>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</si>
  <si>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</si>
  <si>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</si>
  <si>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</si>
  <si>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</si>
  <si>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</si>
  <si>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</si>
  <si>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</si>
  <si>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</si>
  <si>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</si>
  <si>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</si>
  <si>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</si>
  <si>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</si>
  <si>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</si>
  <si>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</si>
  <si>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</si>
  <si>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</si>
  <si>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</si>
  <si>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</si>
  <si>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</si>
  <si>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</si>
  <si>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</si>
  <si>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</si>
  <si>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</si>
  <si>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</si>
  <si>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</si>
  <si>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</si>
  <si>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</si>
  <si>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</si>
  <si>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</si>
  <si>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</si>
  <si>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</si>
  <si>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</si>
  <si>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</si>
  <si>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</si>
  <si>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</si>
  <si>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</si>
  <si>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</si>
  <si>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</si>
  <si>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</si>
  <si>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</si>
  <si>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</si>
  <si>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</si>
  <si>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</si>
  <si>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</si>
  <si>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</si>
  <si>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</si>
  <si>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</si>
  <si>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</si>
  <si>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</si>
  <si>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</si>
  <si>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</si>
  <si>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</si>
  <si>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</si>
  <si>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</si>
  <si>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</si>
  <si>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</si>
  <si>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</si>
  <si>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</si>
  <si>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</si>
  <si>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</si>
  <si>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</si>
  <si>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</si>
  <si>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</si>
  <si>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</si>
  <si>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</si>
  <si>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</si>
  <si>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</si>
  <si>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</si>
  <si>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</si>
  <si>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</si>
  <si>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</si>
  <si>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</si>
  <si>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</si>
  <si>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</si>
  <si>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</si>
  <si>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</si>
  <si>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</si>
  <si>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</si>
  <si>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</si>
  <si>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</si>
  <si>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</si>
  <si>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</si>
  <si>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</si>
  <si>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</si>
  <si>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</si>
  <si>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</si>
  <si>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</si>
  <si>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</si>
  <si>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</si>
  <si>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</si>
  <si>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</si>
  <si>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</si>
  <si>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</si>
  <si>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</si>
  <si>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</si>
  <si>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</si>
  <si>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</si>
  <si>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</si>
  <si>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</si>
  <si>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</si>
  <si>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</si>
  <si>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</si>
  <si>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</si>
  <si>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</si>
  <si>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</si>
  <si>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</si>
  <si>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</si>
  <si>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</si>
  <si>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</si>
  <si>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</si>
  <si>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</si>
  <si>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</si>
  <si>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</si>
  <si>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</si>
  <si>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</si>
  <si>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</si>
  <si>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</si>
  <si>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</si>
  <si>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</si>
  <si>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</si>
  <si>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</si>
  <si>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</si>
  <si>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</si>
  <si>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</si>
  <si>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</si>
  <si>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</si>
  <si>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</si>
  <si>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</si>
  <si>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</si>
  <si>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</si>
  <si>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</si>
  <si>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</si>
  <si>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</si>
  <si>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</si>
  <si>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</si>
  <si>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</si>
  <si>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</si>
  <si>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</si>
  <si>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</si>
  <si>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</si>
  <si>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</si>
  <si>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</si>
  <si>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</si>
  <si>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</si>
  <si>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</si>
  <si>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</si>
  <si>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</si>
  <si>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</si>
  <si>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</si>
  <si>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</si>
  <si>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</si>
  <si>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</si>
  <si>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</si>
  <si>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</si>
  <si>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</si>
  <si>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</si>
  <si>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</si>
  <si>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</si>
  <si>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</si>
  <si>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</si>
  <si>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</si>
  <si>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</si>
  <si>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</si>
  <si>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</si>
  <si>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</si>
  <si>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</si>
  <si>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</si>
  <si>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</si>
  <si>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</si>
  <si>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</si>
  <si>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</si>
  <si>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</si>
  <si>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</si>
  <si>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</si>
  <si>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</si>
  <si>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</si>
  <si>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</si>
  <si>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</si>
  <si>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</si>
  <si>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</si>
  <si>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</si>
  <si>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</si>
  <si>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</si>
  <si>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</si>
  <si>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</si>
  <si>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</si>
  <si>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</si>
  <si>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</si>
  <si>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</si>
  <si>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</si>
  <si>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</si>
  <si>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</si>
  <si>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</si>
  <si>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</si>
  <si>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</si>
  <si>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</si>
  <si>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</si>
  <si>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</si>
  <si>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</si>
  <si>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</si>
  <si>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</si>
  <si>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</si>
  <si>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</si>
  <si>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</si>
  <si>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</si>
  <si>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</si>
  <si>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</si>
  <si>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</si>
  <si>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</si>
  <si>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</si>
  <si>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</si>
  <si>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</si>
  <si>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</si>
  <si>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</si>
  <si>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</si>
  <si>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</si>
  <si>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</si>
  <si>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</si>
  <si>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</si>
  <si>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</si>
  <si>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</si>
  <si>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</si>
  <si>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</si>
  <si>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</si>
  <si>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</si>
  <si>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</si>
  <si>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</si>
  <si>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</si>
  <si>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</si>
  <si>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</si>
  <si>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</si>
  <si>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</si>
  <si>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</si>
  <si>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</si>
  <si>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</si>
  <si>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</si>
  <si>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</si>
  <si>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</si>
  <si>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</si>
  <si>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</si>
  <si>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</si>
  <si>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</si>
  <si>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</si>
  <si>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</si>
  <si>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</si>
  <si>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</si>
  <si>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</si>
  <si>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</si>
  <si>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</si>
  <si>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</si>
  <si>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</si>
  <si>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</si>
  <si>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</si>
  <si>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</si>
  <si>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</si>
  <si>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</si>
  <si>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</si>
  <si>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</si>
  <si>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</si>
  <si>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</si>
  <si>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</si>
  <si>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</si>
  <si>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</si>
  <si>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</si>
  <si>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</si>
  <si>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</si>
  <si>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</si>
  <si>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</si>
  <si>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</si>
  <si>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</si>
  <si>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</si>
  <si>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</si>
  <si>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</si>
  <si>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</si>
  <si>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</si>
  <si>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</si>
  <si>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</si>
  <si>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</si>
  <si>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</si>
  <si>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</si>
  <si>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</si>
  <si>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</si>
  <si>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</si>
  <si>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</si>
  <si>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</si>
  <si>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</si>
  <si>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</si>
  <si>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</si>
  <si>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</si>
  <si>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</si>
  <si>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</si>
  <si>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</si>
  <si>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</si>
  <si>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</si>
  <si>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</si>
  <si>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</si>
  <si>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</si>
  <si>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</si>
  <si>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</si>
  <si>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</si>
  <si>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</si>
  <si>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</si>
  <si>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</si>
  <si>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</si>
  <si>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</si>
  <si>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</si>
  <si>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</si>
  <si>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</si>
  <si>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</si>
  <si>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</si>
  <si>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</si>
  <si>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</si>
  <si>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</si>
  <si>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</si>
  <si>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</si>
  <si>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</si>
  <si>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</si>
  <si>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</si>
  <si>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</si>
  <si>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</si>
  <si>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</si>
  <si>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</si>
  <si>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</si>
  <si>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</si>
  <si>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</si>
  <si>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</si>
  <si>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</si>
  <si>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</si>
  <si>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</si>
  <si>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</si>
  <si>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</si>
  <si>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</si>
  <si>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</si>
  <si>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</si>
  <si>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</si>
  <si>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</si>
  <si>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</si>
  <si>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</si>
  <si>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</si>
  <si>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</si>
  <si>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</si>
  <si>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</si>
  <si>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</si>
  <si>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</si>
  <si>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</si>
  <si>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</si>
  <si>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</si>
  <si>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</si>
  <si>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</si>
  <si>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</si>
  <si>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</si>
  <si>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</si>
  <si>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</si>
  <si>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</si>
  <si>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</si>
  <si>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</si>
  <si>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</si>
  <si>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</si>
  <si>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</si>
  <si>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</si>
  <si>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</si>
  <si>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</si>
  <si>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</si>
  <si>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</si>
  <si>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</si>
  <si>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</si>
  <si>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</si>
  <si>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</si>
  <si>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</si>
  <si>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</si>
  <si>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</si>
  <si>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</si>
  <si>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</si>
  <si>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</si>
  <si>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</si>
  <si>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</si>
  <si>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</si>
  <si>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</si>
  <si>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</si>
  <si>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</si>
  <si>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</si>
  <si>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</si>
  <si>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</si>
  <si>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</si>
  <si>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</si>
  <si>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</si>
  <si>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</si>
  <si>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</si>
  <si>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</si>
  <si>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</si>
  <si>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</si>
  <si>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</si>
  <si>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</si>
  <si>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</si>
  <si>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</si>
  <si>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</si>
  <si>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</si>
  <si>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</si>
  <si>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</si>
  <si>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</si>
  <si>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</si>
  <si>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</si>
  <si>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</si>
  <si>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</si>
  <si>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</si>
  <si>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</si>
  <si>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</si>
  <si>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</si>
  <si>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</si>
  <si>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</si>
  <si>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</si>
  <si>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</si>
  <si>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</si>
  <si>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</si>
  <si>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</si>
  <si>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</si>
  <si>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</si>
  <si>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</si>
  <si>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</si>
  <si>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</si>
  <si>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</si>
  <si>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</si>
  <si>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</si>
  <si>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</si>
  <si>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</si>
  <si>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</si>
  <si>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</si>
  <si>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</si>
  <si>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</si>
  <si>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</si>
  <si>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</si>
  <si>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</si>
  <si>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</si>
  <si>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</si>
  <si>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</si>
  <si>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</si>
  <si>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</si>
  <si>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</si>
  <si>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</si>
  <si>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</si>
  <si>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</si>
  <si>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</si>
  <si>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</si>
  <si>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</si>
  <si>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</si>
  <si>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</si>
  <si>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</si>
  <si>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</si>
  <si>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</si>
  <si>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</si>
  <si>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</si>
  <si>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</si>
  <si>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</si>
  <si>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</si>
  <si>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</si>
  <si>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</si>
  <si>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</si>
  <si>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</si>
  <si>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</si>
  <si>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</si>
  <si>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</si>
  <si>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</si>
  <si>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</si>
  <si>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</si>
  <si>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</si>
  <si>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</si>
  <si>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</si>
  <si>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</si>
  <si>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</si>
  <si>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</si>
  <si>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</si>
  <si>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</si>
  <si>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</si>
  <si>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</si>
  <si>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</si>
  <si>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</si>
  <si>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</si>
  <si>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</si>
  <si>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</si>
  <si>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</si>
  <si>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</si>
  <si>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</si>
  <si>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</si>
  <si>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</si>
  <si>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</si>
  <si>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</si>
  <si>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</si>
  <si>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</si>
  <si>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</si>
  <si>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</si>
  <si>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</si>
  <si>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</si>
  <si>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</si>
  <si>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</si>
  <si>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</si>
  <si>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</si>
  <si>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</si>
  <si>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</si>
  <si>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</si>
  <si>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</si>
  <si>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</si>
  <si>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</si>
  <si>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</si>
  <si>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</si>
  <si>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</si>
  <si>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</si>
  <si>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</si>
  <si>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</si>
  <si>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</si>
  <si>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</si>
  <si>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</si>
  <si>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</si>
  <si>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</si>
  <si>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</si>
  <si>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</si>
  <si>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</si>
  <si>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</si>
  <si>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</si>
  <si>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</si>
  <si>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</si>
  <si>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</si>
  <si>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</si>
  <si>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</si>
  <si>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</si>
  <si>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</si>
  <si>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</si>
  <si>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</si>
  <si>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</si>
  <si>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</si>
  <si>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</si>
  <si>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</si>
  <si>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</si>
  <si>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</si>
  <si>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</si>
  <si>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</si>
  <si>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</si>
  <si>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</si>
  <si>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</si>
  <si>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</si>
  <si>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</si>
  <si>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</si>
  <si>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</si>
  <si>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</si>
  <si>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</si>
  <si>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</si>
  <si>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</si>
  <si>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</si>
  <si>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</si>
  <si>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</si>
  <si>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</si>
  <si>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</si>
  <si>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</si>
  <si>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</si>
  <si>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</si>
  <si>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</si>
  <si>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</si>
  <si>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</si>
  <si>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</si>
  <si>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</si>
  <si>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</si>
  <si>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</si>
  <si>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</si>
  <si>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</si>
  <si>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</si>
  <si>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</si>
  <si>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</si>
  <si>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</si>
  <si>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</si>
  <si>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</si>
  <si>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</si>
  <si>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</si>
  <si>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</si>
  <si>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</si>
  <si>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</si>
  <si>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</si>
  <si>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</si>
  <si>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</si>
  <si>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</si>
  <si>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</si>
  <si>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</si>
  <si>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</si>
  <si>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</si>
  <si>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</si>
  <si>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</si>
  <si>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</si>
  <si>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</si>
  <si>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</si>
  <si>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</si>
  <si>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</si>
  <si>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</si>
  <si>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</si>
  <si>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</si>
  <si>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</si>
  <si>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</si>
  <si>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</si>
  <si>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</si>
  <si>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</si>
  <si>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</si>
  <si>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</si>
  <si>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</si>
  <si>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</si>
  <si>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</si>
  <si>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</si>
  <si>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</si>
  <si>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</si>
  <si>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</si>
  <si>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</si>
  <si>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</si>
  <si>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</si>
  <si>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</si>
  <si>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</si>
  <si>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</si>
  <si>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</si>
  <si>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</si>
  <si>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</si>
  <si>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</si>
  <si>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</si>
  <si>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</si>
  <si>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</si>
  <si>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</si>
  <si>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</si>
  <si>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</si>
  <si>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</si>
  <si>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</si>
  <si>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</si>
  <si>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</si>
  <si>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</si>
  <si>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</si>
  <si>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</si>
  <si>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</si>
  <si>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</si>
  <si>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</si>
  <si>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</si>
  <si>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</si>
  <si>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</si>
  <si>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</si>
  <si>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</si>
  <si>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</si>
  <si>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</si>
  <si>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</si>
  <si>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</si>
  <si>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</si>
  <si>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</si>
  <si>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</si>
  <si>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</si>
  <si>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</si>
  <si>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</si>
  <si>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</si>
  <si>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</si>
  <si>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</si>
  <si>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</si>
  <si>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</si>
  <si>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</si>
  <si>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</si>
  <si>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</si>
  <si>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</si>
  <si>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</si>
  <si>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</si>
  <si>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</si>
  <si>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</si>
  <si>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</si>
  <si>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</si>
  <si>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</si>
  <si>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</si>
  <si>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</si>
  <si>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</si>
  <si>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</si>
  <si>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</si>
  <si>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</si>
  <si>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</si>
  <si>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</si>
  <si>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</si>
  <si>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</si>
  <si>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</si>
  <si>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</si>
  <si>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</si>
  <si>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</si>
  <si>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</si>
  <si>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</si>
  <si>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</si>
  <si>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</si>
  <si>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</si>
  <si>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</si>
  <si>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</si>
  <si>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</si>
  <si>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</si>
  <si>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</si>
  <si>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</si>
  <si>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</si>
  <si>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</si>
  <si>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</si>
  <si>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</si>
  <si>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</si>
  <si>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</si>
  <si>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</si>
  <si>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</si>
  <si>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</si>
  <si>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</si>
  <si>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</si>
  <si>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</si>
  <si>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</si>
  <si>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</si>
  <si>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</si>
  <si>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</si>
  <si>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</si>
  <si>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</si>
  <si>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</si>
  <si>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</si>
  <si>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</si>
  <si>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</si>
  <si>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</si>
  <si>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</si>
  <si>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</si>
  <si>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</si>
  <si>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</si>
  <si>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</si>
  <si>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</si>
  <si>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</si>
  <si>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</si>
  <si>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</si>
  <si>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</si>
  <si>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</si>
  <si>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</si>
  <si>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</si>
  <si>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</si>
  <si>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</si>
  <si>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</si>
  <si>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</si>
  <si>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</si>
  <si>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</si>
  <si>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</si>
  <si>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</si>
  <si>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</si>
  <si>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</si>
  <si>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</si>
  <si>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</si>
  <si>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</si>
  <si>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</si>
  <si>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</si>
  <si>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</si>
  <si>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</si>
  <si>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</si>
  <si>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</si>
  <si>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</si>
  <si>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</si>
  <si>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</si>
  <si>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</si>
  <si>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</si>
  <si>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</si>
  <si>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</si>
  <si>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</si>
  <si>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</si>
  <si>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</si>
  <si>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</si>
  <si>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</si>
  <si>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</si>
  <si>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</si>
  <si>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</si>
  <si>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</si>
  <si>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</si>
  <si>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</si>
  <si>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</si>
  <si>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</si>
  <si>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</si>
  <si>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</si>
  <si>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</si>
  <si>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</si>
  <si>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</si>
  <si>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</si>
  <si>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</si>
  <si>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</si>
  <si>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</si>
  <si>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</si>
  <si>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</si>
  <si>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</si>
  <si>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</si>
  <si>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</si>
  <si>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</si>
  <si>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</si>
  <si>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</si>
  <si>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</si>
  <si>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</si>
  <si>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</si>
  <si>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</si>
  <si>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</si>
  <si>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</si>
  <si>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</si>
  <si>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</si>
  <si>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</si>
  <si>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</si>
  <si>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</si>
  <si>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</si>
  <si>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</si>
  <si>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</si>
  <si>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</si>
  <si>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</si>
  <si>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</si>
  <si>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</si>
  <si>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</si>
  <si>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</si>
  <si>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</si>
  <si>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</si>
  <si>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</si>
  <si>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</si>
  <si>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</si>
  <si>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</si>
  <si>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</si>
  <si>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</si>
  <si>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</si>
  <si>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</si>
  <si>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</si>
  <si>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</si>
  <si>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</si>
  <si>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</si>
  <si>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</si>
  <si>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</si>
  <si>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</si>
  <si>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</si>
  <si>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</si>
  <si>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</si>
  <si>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</si>
  <si>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</si>
  <si>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</si>
  <si>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</si>
  <si>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</si>
  <si>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</si>
  <si>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</si>
  <si>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</si>
  <si>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</si>
  <si>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</si>
  <si>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</si>
  <si>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</si>
  <si>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</si>
  <si>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</si>
  <si>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</si>
  <si>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</si>
  <si>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</si>
  <si>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</si>
  <si>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</si>
  <si>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</si>
  <si>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</si>
  <si>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</si>
  <si>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</si>
  <si>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</si>
  <si>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</si>
  <si>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</si>
  <si>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</si>
  <si>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</si>
  <si>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</si>
  <si>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</si>
  <si>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</si>
  <si>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</si>
  <si>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</si>
  <si>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</si>
  <si>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</si>
  <si>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</si>
  <si>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</si>
  <si>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</si>
  <si>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</si>
  <si>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</si>
  <si>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</si>
  <si>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</si>
  <si>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</si>
  <si>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</si>
  <si>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</si>
  <si>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</si>
  <si>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</si>
  <si>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</si>
  <si>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</si>
  <si>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</si>
  <si>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</si>
  <si>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</si>
  <si>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</si>
  <si>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</si>
  <si>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</si>
  <si>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</si>
  <si>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</si>
  <si>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</si>
  <si>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</si>
  <si>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</si>
  <si>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</si>
  <si>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</si>
  <si>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</si>
  <si>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</si>
  <si>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</si>
  <si>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</si>
  <si>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</si>
  <si>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</si>
  <si>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</si>
  <si>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</si>
  <si>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</si>
  <si>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</si>
  <si>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</si>
  <si>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</si>
  <si>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</si>
  <si>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</si>
  <si>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</si>
  <si>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</si>
  <si>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</si>
  <si>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</si>
  <si>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</si>
  <si>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</si>
  <si>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</si>
  <si>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</si>
  <si>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</si>
  <si>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</si>
  <si>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</si>
  <si>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</si>
  <si>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</si>
  <si>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</si>
  <si>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</si>
  <si>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</si>
  <si>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</si>
  <si>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</si>
  <si>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</si>
  <si>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</si>
  <si>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</si>
  <si>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</si>
  <si>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</si>
  <si>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</si>
  <si>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</si>
  <si>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</si>
  <si>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</si>
  <si>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</si>
  <si>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</si>
  <si>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</si>
  <si>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</si>
  <si>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</si>
  <si>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</si>
  <si>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</si>
  <si>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</si>
  <si>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</si>
  <si>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</si>
  <si>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</si>
  <si>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</si>
  <si>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</si>
  <si>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</si>
  <si>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</si>
  <si>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</si>
  <si>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</si>
  <si>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</si>
  <si>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</si>
  <si>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</si>
  <si>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</si>
  <si>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</si>
  <si>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</si>
  <si>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</si>
  <si>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</si>
  <si>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</si>
  <si>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</si>
  <si>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</si>
  <si>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</si>
  <si>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</si>
  <si>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</si>
  <si>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</si>
  <si>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</si>
  <si>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</si>
  <si>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</si>
  <si>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</si>
  <si>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</si>
  <si>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</si>
  <si>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</si>
  <si>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</si>
  <si>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</si>
  <si>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</si>
  <si>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</si>
  <si>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</si>
  <si>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</si>
  <si>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</si>
  <si>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</si>
  <si>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</si>
  <si>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</si>
  <si>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</si>
  <si>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</si>
  <si>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</si>
  <si>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</si>
  <si>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</si>
  <si>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</si>
  <si>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</si>
  <si>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</si>
  <si>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</si>
  <si>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</si>
  <si>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</si>
  <si>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</si>
  <si>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</si>
  <si>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</si>
  <si>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</si>
  <si>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</si>
  <si>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</si>
  <si>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</si>
  <si>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</si>
  <si>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</si>
  <si>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</si>
  <si>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</si>
  <si>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</si>
  <si>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</si>
  <si>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</si>
  <si>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</si>
  <si>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</si>
  <si>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</si>
  <si>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</si>
  <si>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</si>
  <si>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</si>
  <si>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</si>
  <si>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</si>
  <si>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</si>
  <si>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</si>
  <si>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</si>
  <si>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</si>
  <si>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</si>
  <si>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</si>
  <si>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</si>
  <si>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</si>
  <si>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</si>
  <si>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</si>
  <si>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</si>
  <si>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</si>
  <si>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</si>
  <si>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</si>
  <si>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</si>
  <si>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</si>
  <si>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</si>
  <si>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</si>
  <si>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</si>
  <si>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</si>
  <si>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</si>
  <si>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</si>
  <si>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</si>
  <si>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</si>
  <si>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</si>
  <si>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</si>
  <si>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</si>
  <si>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</si>
  <si>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</si>
  <si>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</si>
  <si>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</si>
  <si>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</si>
  <si>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</si>
  <si>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</si>
  <si>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</si>
  <si>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</si>
  <si>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</si>
  <si>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</si>
  <si>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</si>
  <si>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</si>
  <si>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</si>
  <si>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</si>
  <si>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</si>
  <si>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</si>
  <si>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</si>
  <si>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</si>
  <si>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</si>
  <si>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</si>
  <si>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</si>
  <si>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</si>
  <si>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</si>
  <si>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</si>
  <si>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</si>
  <si>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</si>
  <si>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</si>
  <si>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</si>
  <si>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</si>
  <si>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</si>
  <si>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</si>
  <si>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</si>
  <si>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</si>
  <si>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</si>
  <si>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</si>
  <si>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</si>
  <si>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</si>
  <si>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</si>
  <si>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</si>
  <si>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</si>
  <si>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</si>
  <si>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</si>
  <si>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</si>
  <si>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</si>
  <si>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</si>
  <si>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</si>
  <si>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</si>
  <si>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</si>
  <si>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</si>
  <si>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</si>
  <si>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</si>
  <si>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</si>
  <si>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</si>
  <si>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</si>
  <si>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</si>
  <si>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</si>
  <si>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</si>
  <si>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</si>
  <si>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</si>
  <si>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</si>
  <si>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</si>
  <si>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</si>
  <si>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</si>
  <si>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</si>
  <si>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</si>
  <si>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</si>
  <si>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</si>
  <si>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</si>
  <si>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</si>
  <si>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</si>
  <si>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</si>
  <si>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</si>
  <si>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</si>
  <si>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</si>
  <si>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</si>
  <si>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</si>
  <si>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</si>
  <si>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</si>
  <si>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</si>
  <si>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</si>
  <si>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</si>
  <si>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</si>
  <si>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</si>
  <si>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</si>
  <si>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</si>
  <si>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</si>
  <si>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</si>
  <si>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</si>
  <si>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</si>
  <si>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</si>
  <si>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</si>
  <si>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</si>
  <si>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</si>
  <si>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</si>
  <si>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</si>
  <si>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</si>
  <si>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</si>
  <si>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</si>
  <si>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</si>
  <si>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</si>
  <si>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</si>
  <si>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</si>
  <si>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</si>
  <si>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</si>
  <si>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</si>
  <si>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</si>
  <si>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</si>
  <si>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</si>
  <si>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</si>
  <si>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</si>
  <si>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</si>
  <si>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</si>
  <si>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</si>
  <si>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</si>
  <si>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</si>
  <si>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</si>
  <si>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</si>
  <si>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</si>
  <si>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</si>
  <si>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</si>
  <si>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</si>
  <si>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</si>
  <si>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</si>
  <si>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</si>
  <si>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</si>
  <si>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</si>
  <si>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</si>
  <si>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</si>
  <si>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</si>
  <si>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</si>
  <si>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</si>
  <si>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</si>
  <si>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</si>
  <si>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</si>
  <si>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</si>
  <si>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</si>
  <si>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</si>
  <si>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</si>
  <si>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</si>
  <si>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</si>
  <si>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</si>
  <si>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</si>
  <si>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</si>
  <si>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</si>
  <si>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</si>
  <si>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</si>
  <si>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</si>
  <si>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</si>
  <si>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</si>
  <si>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</si>
  <si>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</si>
  <si>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</si>
  <si>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</si>
  <si>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</si>
  <si>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</si>
  <si>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</si>
  <si>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</si>
  <si>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</si>
  <si>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</si>
  <si>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</si>
  <si>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</si>
  <si>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</si>
  <si>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</si>
  <si>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</si>
  <si>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</si>
  <si>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</si>
  <si>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</si>
  <si>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</si>
  <si>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</si>
  <si>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</si>
  <si>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</si>
  <si>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</si>
  <si>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</si>
  <si>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</si>
  <si>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</si>
  <si>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</si>
  <si>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</si>
  <si>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</si>
  <si>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</si>
  <si>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</si>
  <si>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</si>
  <si>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</si>
  <si>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</si>
  <si>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</si>
  <si>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</si>
  <si>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</si>
  <si>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</si>
  <si>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</si>
  <si>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</si>
  <si>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</si>
  <si>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</si>
  <si>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</si>
  <si>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</si>
  <si>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</si>
  <si>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</si>
  <si>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</si>
  <si>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</si>
  <si>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</si>
  <si>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</si>
  <si>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</si>
  <si>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</si>
  <si>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</si>
  <si>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</si>
  <si>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</si>
  <si>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</si>
  <si>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</si>
  <si>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</si>
  <si>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</si>
  <si>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</si>
  <si>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</si>
  <si>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</si>
  <si>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</si>
  <si>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</si>
  <si>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</si>
  <si>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</si>
  <si>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</si>
  <si>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</si>
  <si>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</si>
  <si>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</si>
  <si>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</si>
  <si>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</si>
  <si>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</si>
  <si>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</si>
  <si>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</si>
  <si>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</si>
  <si>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</si>
  <si>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</si>
  <si>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</si>
  <si>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</si>
  <si>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</si>
  <si>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</si>
  <si>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</si>
  <si>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</si>
  <si>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</si>
  <si>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</si>
  <si>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</si>
  <si>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</si>
  <si>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</si>
  <si>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</si>
  <si>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</si>
  <si>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</si>
  <si>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</si>
  <si>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</si>
  <si>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</si>
  <si>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</si>
  <si>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</si>
  <si>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</si>
  <si>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</si>
  <si>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</si>
  <si>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</si>
  <si>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</si>
  <si>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</si>
  <si>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</si>
  <si>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</si>
  <si>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</si>
  <si>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</si>
  <si>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</si>
  <si>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</si>
  <si>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</si>
  <si>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</si>
  <si>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</si>
  <si>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</si>
  <si>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</si>
  <si>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</si>
  <si>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</si>
  <si>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</si>
  <si>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</si>
  <si>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</si>
  <si>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</si>
  <si>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</si>
  <si>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</si>
  <si>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</si>
  <si>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</si>
  <si>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</si>
  <si>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</si>
  <si>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</si>
  <si>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</si>
  <si>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</si>
  <si>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</si>
  <si>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</si>
  <si>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</si>
  <si>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</si>
  <si>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</si>
  <si>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</si>
  <si>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</si>
  <si>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</si>
  <si>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</si>
  <si>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</si>
  <si>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</si>
  <si>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</si>
  <si>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</si>
  <si>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</si>
  <si>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</si>
  <si>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</si>
  <si>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</si>
  <si>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</si>
  <si>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</si>
  <si>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</si>
  <si>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</si>
  <si>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</si>
  <si>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</si>
  <si>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</si>
  <si>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</si>
  <si>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</si>
  <si>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</si>
  <si>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</si>
  <si>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</si>
  <si>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</si>
  <si>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</si>
  <si>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</si>
  <si>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</si>
  <si>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</si>
  <si>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</si>
  <si>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</si>
  <si>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</si>
  <si>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</si>
  <si>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</si>
  <si>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</si>
  <si>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</si>
  <si>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</si>
  <si>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</si>
  <si>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</si>
  <si>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</si>
  <si>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</si>
  <si>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</si>
  <si>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</si>
  <si>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</si>
  <si>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</si>
  <si>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</si>
  <si>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</si>
  <si>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</si>
  <si>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</si>
  <si>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</si>
  <si>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</si>
  <si>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</si>
  <si>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</si>
  <si>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</si>
  <si>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</si>
  <si>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</si>
  <si>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</si>
  <si>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</si>
  <si>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</si>
  <si>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</si>
  <si>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</si>
  <si>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</si>
  <si>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</si>
  <si>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</si>
  <si>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</si>
  <si>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</si>
  <si>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</si>
  <si>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</si>
  <si>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</si>
  <si>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</si>
  <si>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</si>
  <si>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</si>
  <si>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</si>
  <si>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</si>
  <si>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</si>
  <si>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</si>
  <si>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</si>
  <si>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</si>
  <si>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</si>
  <si>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</si>
  <si>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</si>
  <si>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</si>
  <si>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</si>
  <si>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</si>
  <si>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</si>
  <si>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</si>
  <si>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</si>
  <si>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</si>
  <si>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</si>
  <si>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</si>
  <si>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</si>
  <si>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</si>
  <si>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</si>
  <si>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</si>
  <si>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</si>
  <si>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</si>
  <si>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</si>
  <si>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</si>
  <si>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</si>
  <si>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</si>
  <si>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</si>
  <si>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</si>
  <si>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</si>
  <si>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</si>
  <si>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</si>
  <si>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</si>
  <si>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</si>
  <si>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</si>
  <si>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</si>
  <si>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</si>
  <si>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</si>
  <si>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</si>
  <si>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</si>
  <si>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</si>
  <si>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</si>
  <si>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</si>
  <si>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</si>
  <si>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</si>
  <si>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</si>
  <si>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</si>
  <si>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</si>
  <si>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</si>
  <si>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</si>
  <si>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</si>
  <si>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</si>
  <si>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</si>
  <si>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</si>
  <si>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</si>
  <si>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</si>
  <si>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</si>
  <si>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</si>
  <si>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</si>
  <si>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</si>
  <si>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</si>
  <si>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</si>
  <si>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</si>
  <si>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</si>
  <si>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</si>
  <si>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</si>
  <si>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</si>
  <si>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</si>
  <si>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</si>
  <si>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</si>
  <si>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</si>
  <si>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</si>
  <si>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</si>
  <si>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</si>
  <si>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</si>
  <si>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</si>
  <si>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</si>
  <si>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</si>
  <si>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</si>
  <si>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</si>
  <si>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</si>
  <si>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</si>
  <si>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</si>
  <si>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</si>
  <si>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</si>
  <si>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</si>
  <si>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</si>
  <si>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</si>
  <si>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</si>
  <si>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</si>
  <si>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</si>
  <si>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</si>
  <si>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</si>
  <si>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</si>
  <si>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</si>
  <si>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</si>
  <si>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</si>
  <si>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</si>
  <si>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</si>
  <si>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</si>
  <si>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</si>
  <si>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</si>
  <si>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</si>
  <si>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</si>
  <si>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</si>
  <si>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</si>
  <si>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</si>
  <si>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</si>
  <si>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</si>
  <si>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</si>
  <si>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</si>
  <si>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</si>
  <si>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</si>
  <si>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</si>
  <si>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</si>
  <si>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</si>
  <si>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</si>
  <si>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</si>
  <si>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</si>
  <si>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</si>
  <si>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</si>
  <si>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</si>
  <si>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</si>
  <si>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</si>
  <si>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</si>
  <si>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</si>
  <si>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</si>
  <si>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</si>
  <si>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</si>
  <si>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</si>
  <si>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</si>
  <si>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</si>
  <si>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</si>
  <si>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</si>
  <si>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</si>
  <si>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</si>
  <si>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</si>
  <si>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</si>
  <si>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</si>
  <si>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</si>
  <si>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</si>
  <si>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</si>
  <si>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</si>
  <si>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</si>
  <si>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</si>
  <si>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</si>
  <si>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</si>
  <si>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</si>
  <si>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</si>
  <si>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</si>
  <si>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</si>
  <si>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</si>
  <si>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</si>
  <si>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</si>
  <si>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</si>
  <si>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</si>
  <si>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</si>
  <si>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</si>
  <si>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</si>
  <si>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</si>
  <si>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</si>
  <si>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</si>
  <si>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</si>
  <si>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</si>
  <si>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</si>
  <si>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</si>
  <si>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</si>
  <si>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</si>
  <si>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</si>
  <si>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</si>
  <si>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</si>
  <si>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</si>
  <si>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</si>
  <si>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</si>
  <si>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</si>
  <si>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</si>
  <si>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</si>
  <si>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</si>
  <si>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</si>
  <si>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</si>
  <si>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</si>
  <si>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</si>
  <si>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</si>
  <si>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</si>
  <si>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</si>
  <si>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</si>
  <si>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</si>
  <si>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</si>
  <si>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</si>
  <si>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</si>
  <si>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</si>
  <si>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</si>
  <si>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</si>
  <si>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</si>
  <si>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</si>
  <si>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</si>
  <si>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</si>
  <si>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</si>
  <si>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</si>
  <si>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</si>
  <si>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</si>
  <si>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</si>
  <si>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</si>
  <si>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</si>
  <si>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</si>
  <si>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</si>
  <si>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</si>
  <si>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</si>
  <si>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</si>
  <si>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</si>
  <si>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</si>
  <si>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</si>
  <si>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</si>
  <si>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</si>
  <si>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</si>
  <si>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</si>
  <si>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</si>
  <si>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</si>
  <si>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</si>
  <si>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</si>
  <si>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</si>
  <si>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</si>
  <si>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</si>
  <si>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</si>
  <si>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</si>
  <si>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</si>
  <si>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</si>
  <si>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</si>
  <si>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</si>
  <si>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</si>
  <si>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</si>
  <si>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</si>
  <si>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</si>
  <si>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</si>
  <si>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</si>
  <si>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</si>
  <si>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</si>
  <si>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</si>
  <si>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</si>
  <si>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</si>
  <si>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</si>
  <si>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</si>
  <si>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</si>
  <si>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</si>
  <si>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</si>
  <si>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</si>
  <si>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</si>
  <si>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</si>
  <si>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</si>
  <si>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</si>
  <si>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</si>
  <si>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</si>
  <si>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</si>
  <si>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</si>
  <si>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</si>
  <si>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</si>
  <si>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</si>
  <si>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</si>
  <si>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</si>
  <si>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</si>
  <si>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</si>
  <si>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</si>
  <si>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</si>
  <si>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</si>
  <si>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</si>
  <si>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</si>
  <si>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</si>
  <si>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</si>
  <si>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</si>
  <si>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</si>
  <si>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</si>
  <si>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</si>
  <si>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</si>
  <si>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</si>
  <si>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</si>
  <si>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</si>
  <si>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</si>
  <si>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</si>
  <si>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</si>
  <si>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</si>
  <si>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</si>
  <si>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</si>
  <si>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</si>
  <si>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</si>
  <si>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</si>
  <si>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</si>
  <si>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</si>
  <si>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</si>
  <si>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</si>
  <si>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</si>
  <si>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</si>
  <si>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</si>
  <si>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</si>
  <si>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</si>
  <si>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</si>
  <si>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</si>
  <si>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</si>
  <si>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</si>
  <si>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</si>
  <si>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</si>
  <si>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</si>
  <si>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</si>
  <si>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</si>
  <si>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</si>
  <si>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</si>
  <si>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</si>
  <si>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</si>
  <si>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</si>
  <si>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</si>
  <si>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</si>
  <si>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</si>
  <si>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</si>
  <si>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</si>
  <si>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</si>
  <si>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</si>
  <si>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</si>
  <si>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</si>
  <si>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</si>
  <si>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</si>
  <si>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</si>
  <si>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</si>
  <si>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</si>
  <si>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</si>
  <si>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</si>
  <si>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</si>
  <si>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</si>
  <si>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</si>
  <si>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</si>
  <si>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</si>
  <si>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</si>
  <si>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</si>
  <si>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</si>
  <si>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</si>
  <si>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</si>
  <si>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</si>
  <si>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</si>
  <si>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</si>
  <si>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</si>
  <si>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</si>
  <si>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</si>
  <si>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</si>
  <si>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</si>
  <si>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</si>
  <si>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</si>
  <si>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</si>
  <si>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</si>
  <si>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</si>
  <si>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</si>
  <si>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</si>
  <si>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</si>
  <si>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</si>
  <si>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</si>
  <si>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</si>
  <si>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</si>
  <si>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</si>
  <si>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</si>
  <si>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</si>
  <si>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</si>
  <si>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</si>
  <si>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</si>
  <si>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</si>
  <si>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</si>
  <si>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</si>
  <si>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</si>
  <si>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</si>
  <si>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</si>
  <si>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</si>
  <si>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</si>
  <si>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</si>
  <si>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</si>
  <si>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</si>
  <si>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</si>
  <si>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</si>
  <si>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</si>
  <si>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</si>
  <si>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</si>
  <si>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</si>
  <si>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</si>
  <si>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</si>
  <si>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</si>
  <si>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</si>
  <si>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</si>
  <si>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</si>
  <si>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</si>
  <si>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</si>
  <si>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</si>
  <si>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</si>
  <si>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</si>
  <si>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</si>
  <si>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</si>
  <si>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</si>
  <si>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</si>
  <si>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</si>
  <si>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</si>
  <si>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</si>
  <si>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</si>
  <si>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</si>
  <si>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</si>
  <si>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</si>
  <si>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</si>
  <si>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</si>
  <si>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</si>
  <si>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</si>
  <si>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</si>
  <si>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</si>
  <si>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</si>
  <si>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</si>
  <si>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</si>
  <si>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</si>
  <si>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</si>
  <si>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</si>
  <si>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</si>
  <si>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</si>
  <si>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</si>
  <si>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</si>
  <si>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</si>
  <si>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</si>
  <si>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</si>
  <si>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</si>
  <si>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</si>
  <si>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</si>
  <si>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</si>
  <si>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</si>
  <si>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</si>
  <si>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</si>
  <si>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</si>
  <si>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</si>
  <si>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</si>
  <si>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</si>
  <si>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</si>
  <si>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</si>
  <si>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</si>
  <si>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</si>
  <si>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</si>
  <si>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</si>
  <si>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</si>
  <si>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</si>
  <si>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</si>
  <si>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</si>
  <si>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</si>
  <si>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</si>
  <si>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</si>
  <si>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</si>
  <si>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</si>
  <si>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</si>
  <si>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</si>
  <si>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</si>
  <si>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</si>
  <si>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</si>
  <si>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</si>
  <si>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</si>
  <si>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</si>
  <si>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</si>
  <si>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</si>
  <si>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</si>
  <si>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</si>
  <si>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</si>
  <si>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</si>
  <si>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</si>
  <si>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</si>
  <si>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</si>
  <si>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</si>
  <si>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</si>
  <si>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</si>
  <si>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</si>
  <si>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</si>
  <si>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</si>
  <si>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</si>
  <si>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</si>
  <si>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</si>
  <si>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</si>
  <si>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</si>
  <si>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</si>
  <si>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</si>
  <si>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</si>
  <si>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</si>
  <si>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</si>
  <si>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</si>
  <si>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</si>
  <si>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</si>
  <si>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</si>
  <si>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</si>
  <si>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</si>
  <si>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</si>
  <si>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</si>
  <si>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</si>
  <si>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</si>
  <si>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</si>
  <si>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</si>
  <si>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</si>
  <si>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</si>
  <si>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</si>
  <si>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</si>
  <si>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</si>
  <si>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</si>
  <si>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</si>
  <si>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</si>
  <si>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</si>
  <si>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</si>
  <si>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</si>
  <si>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</si>
  <si>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</si>
  <si>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</si>
  <si>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</si>
  <si>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</si>
  <si>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</si>
  <si>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</si>
  <si>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</si>
  <si>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</si>
  <si>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</si>
  <si>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</si>
  <si>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</si>
  <si>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</si>
  <si>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</si>
  <si>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</si>
  <si>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</si>
  <si>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</si>
  <si>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</si>
  <si>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</si>
  <si>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</si>
  <si>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</si>
  <si>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</si>
  <si>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</si>
  <si>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</si>
  <si>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</si>
  <si>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</si>
  <si>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</si>
  <si>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</si>
  <si>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</si>
  <si>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</si>
  <si>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</si>
  <si>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</si>
  <si>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</si>
  <si>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</si>
  <si>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</si>
  <si>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</si>
  <si>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</si>
  <si>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</si>
  <si>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</si>
  <si>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</si>
  <si>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</si>
  <si>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</si>
  <si>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</si>
  <si>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</si>
  <si>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</si>
  <si>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</si>
  <si>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</si>
  <si>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</si>
  <si>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</si>
  <si>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</si>
  <si>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</si>
  <si>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</si>
  <si>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</si>
  <si>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</si>
  <si>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</si>
  <si>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</si>
  <si>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</si>
  <si>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</si>
  <si>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</si>
  <si>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</si>
  <si>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</si>
  <si>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</si>
  <si>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</si>
  <si>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</si>
  <si>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</si>
  <si>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</si>
  <si>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</si>
  <si>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</si>
  <si>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</si>
  <si>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</si>
  <si>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</si>
  <si>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</si>
  <si>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</si>
  <si>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</si>
  <si>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</si>
  <si>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</si>
  <si>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</si>
  <si>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</si>
  <si>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</si>
  <si>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</si>
  <si>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</si>
  <si>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</si>
  <si>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</si>
  <si>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</si>
  <si>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</si>
  <si>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</si>
  <si>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</si>
  <si>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</si>
  <si>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</si>
  <si>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</si>
  <si>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</si>
  <si>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</si>
  <si>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</si>
  <si>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</si>
  <si>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</si>
  <si>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</si>
  <si>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</si>
  <si>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</si>
  <si>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</si>
  <si>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</si>
  <si>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</si>
  <si>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</si>
  <si>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</si>
  <si>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</si>
  <si>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</si>
  <si>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</si>
  <si>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</si>
  <si>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</si>
  <si>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</si>
  <si>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</si>
  <si>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</si>
  <si>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</si>
  <si>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</si>
  <si>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</si>
  <si>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</si>
  <si>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</si>
  <si>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</si>
  <si>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</si>
  <si>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</si>
  <si>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</si>
  <si>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</si>
  <si>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</si>
  <si>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</si>
  <si>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</si>
  <si>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</si>
  <si>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</si>
  <si>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</si>
  <si>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</si>
  <si>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</si>
  <si>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</si>
  <si>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</si>
  <si>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</si>
  <si>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</si>
  <si>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</si>
  <si>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</si>
  <si>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</si>
  <si>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</si>
  <si>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</si>
  <si>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</si>
  <si>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</si>
  <si>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</si>
  <si>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</si>
  <si>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</si>
  <si>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</si>
  <si>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</si>
  <si>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</si>
  <si>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</si>
  <si>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</si>
  <si>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</si>
  <si>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</si>
  <si>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</si>
  <si>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</si>
  <si>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</si>
  <si>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</si>
  <si>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</si>
  <si>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</si>
  <si>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</si>
  <si>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</si>
  <si>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</si>
  <si>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</si>
  <si>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</si>
  <si>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</si>
  <si>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</si>
  <si>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</si>
  <si>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</si>
  <si>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</si>
  <si>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</si>
  <si>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</si>
  <si>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</si>
  <si>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</si>
  <si>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</si>
  <si>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</si>
  <si>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</si>
  <si>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</si>
  <si>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</si>
  <si>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</si>
  <si>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</si>
  <si>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</si>
  <si>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</si>
  <si>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</si>
  <si>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</si>
  <si>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</si>
  <si>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</si>
  <si>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</si>
  <si>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</si>
  <si>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</si>
  <si>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</si>
  <si>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</si>
  <si>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</si>
  <si>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</si>
  <si>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</si>
  <si>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</si>
  <si>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</si>
  <si>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</si>
  <si>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</si>
  <si>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</si>
  <si>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</si>
  <si>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</si>
  <si>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</si>
  <si>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</si>
  <si>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</si>
  <si>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</si>
  <si>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</si>
  <si>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</si>
  <si>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</si>
  <si>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</si>
  <si>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</si>
  <si>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</si>
  <si>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</si>
  <si>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</si>
  <si>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</si>
  <si>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</si>
  <si>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</si>
  <si>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</si>
  <si>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</si>
  <si>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</si>
  <si>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</si>
  <si>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</si>
  <si>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</si>
  <si>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</si>
  <si>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</si>
  <si>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</si>
  <si>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</si>
  <si>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</si>
  <si>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</si>
  <si>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</si>
  <si>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</si>
  <si>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</si>
  <si>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</si>
  <si>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</si>
  <si>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</si>
  <si>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</si>
  <si>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</si>
  <si>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</si>
  <si>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</si>
  <si>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</si>
  <si>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</si>
  <si>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</si>
  <si>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</si>
  <si>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</si>
  <si>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</si>
  <si>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</si>
  <si>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</si>
  <si>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</si>
  <si>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</si>
  <si>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</si>
  <si>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</si>
  <si>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</si>
  <si>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</si>
  <si>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</si>
  <si>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</si>
  <si>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</si>
  <si>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</si>
  <si>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</si>
  <si>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</si>
  <si>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</si>
  <si>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</si>
  <si>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</si>
  <si>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</si>
  <si>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</si>
  <si>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</si>
  <si>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</si>
  <si>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</si>
  <si>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</si>
  <si>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</si>
  <si>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</si>
  <si>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</si>
  <si>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</si>
  <si>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</si>
  <si>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</si>
  <si>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</si>
  <si>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</si>
  <si>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</si>
  <si>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</si>
  <si>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</si>
  <si>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</si>
  <si>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</si>
  <si>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</si>
  <si>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</si>
  <si>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</si>
  <si>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</si>
  <si>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</si>
  <si>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</si>
  <si>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</si>
  <si>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</si>
  <si>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</si>
  <si>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</si>
  <si>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</si>
  <si>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</si>
  <si>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</si>
  <si>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</si>
  <si>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</si>
  <si>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</si>
  <si>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</si>
  <si>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</si>
  <si>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</si>
  <si>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</si>
  <si>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</si>
  <si>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</si>
  <si>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</si>
  <si>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</si>
  <si>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</si>
  <si>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</si>
  <si>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</si>
  <si>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</si>
  <si>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</si>
  <si>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</si>
  <si>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</si>
  <si>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</si>
  <si>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</si>
  <si>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</si>
  <si>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</si>
  <si>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</si>
  <si>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</si>
  <si>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</si>
  <si>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</si>
  <si>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</si>
  <si>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</si>
  <si>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</si>
  <si>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</si>
  <si>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</si>
  <si>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</si>
  <si>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</si>
  <si>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</si>
  <si>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</si>
  <si>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</si>
  <si>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</si>
  <si>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</si>
  <si>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</si>
  <si>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</si>
  <si>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</si>
  <si>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</si>
  <si>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</si>
  <si>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</si>
  <si>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</si>
  <si>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</si>
  <si>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</si>
  <si>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</si>
  <si>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</si>
  <si>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</si>
  <si>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</si>
  <si>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</si>
  <si>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</si>
  <si>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</si>
  <si>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</si>
  <si>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</si>
  <si>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</si>
  <si>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</si>
  <si>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</si>
  <si>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</si>
  <si>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</si>
  <si>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</si>
  <si>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</si>
  <si>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</si>
  <si>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</si>
  <si>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</si>
  <si>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</si>
  <si>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</si>
  <si>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</si>
  <si>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</si>
  <si>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</si>
  <si>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</si>
  <si>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</si>
  <si>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</si>
  <si>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</si>
  <si>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</si>
  <si>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</si>
  <si>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</si>
  <si>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</si>
  <si>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</si>
  <si>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</si>
  <si>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</si>
  <si>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</si>
  <si>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</si>
  <si>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</si>
  <si>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</si>
  <si>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</si>
  <si>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</si>
  <si>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</si>
  <si>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</si>
  <si>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</si>
  <si>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</si>
  <si>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</si>
  <si>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</si>
  <si>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</si>
  <si>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</si>
  <si>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</si>
  <si>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</si>
  <si>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</si>
  <si>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</si>
  <si>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</si>
  <si>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</si>
  <si>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</si>
  <si>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</si>
  <si>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</si>
  <si>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</si>
  <si>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</si>
  <si>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</si>
  <si>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</si>
  <si>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</si>
  <si>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</si>
  <si>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</si>
  <si>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</si>
  <si>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</si>
  <si>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</si>
  <si>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</si>
  <si>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</si>
  <si>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</si>
  <si>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</si>
  <si>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</si>
  <si>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</si>
  <si>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</si>
  <si>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</si>
  <si>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</si>
  <si>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</si>
  <si>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</si>
  <si>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</si>
  <si>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</si>
  <si>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</si>
  <si>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</si>
  <si>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</si>
  <si>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</si>
  <si>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</si>
  <si>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</si>
  <si>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</si>
  <si>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</si>
  <si>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</si>
  <si>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</si>
  <si>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</si>
  <si>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</si>
  <si>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</si>
  <si>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</si>
  <si>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</si>
  <si>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</si>
  <si>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</si>
  <si>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</si>
  <si>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</si>
  <si>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</si>
  <si>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</si>
  <si>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</si>
  <si>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</si>
  <si>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</si>
  <si>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</si>
  <si>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</si>
  <si>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</si>
  <si>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</si>
  <si>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</si>
  <si>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</si>
  <si>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</si>
  <si>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</si>
  <si>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</si>
  <si>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</si>
  <si>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</si>
  <si>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</si>
  <si>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</si>
  <si>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</si>
  <si>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</si>
  <si>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</si>
  <si>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</si>
  <si>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</si>
  <si>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</si>
  <si>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</si>
  <si>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</si>
  <si>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</si>
  <si>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</si>
  <si>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</si>
  <si>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</si>
  <si>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</si>
  <si>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</si>
  <si>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</si>
  <si>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</si>
  <si>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</si>
  <si>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</si>
  <si>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</si>
  <si>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</si>
  <si>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</si>
  <si>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</si>
  <si>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</si>
  <si>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</si>
  <si>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</si>
  <si>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</si>
  <si>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</si>
  <si>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</si>
  <si>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</si>
  <si>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</si>
  <si>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</si>
  <si>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</si>
  <si>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</si>
  <si>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</si>
  <si>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</si>
  <si>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</si>
  <si>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</si>
  <si>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</si>
  <si>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</si>
  <si>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</si>
  <si>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</si>
  <si>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</si>
  <si>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</si>
  <si>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</si>
  <si>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</si>
  <si>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</si>
  <si>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</si>
  <si>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</si>
  <si>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</si>
  <si>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</si>
  <si>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</si>
  <si>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</si>
  <si>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</si>
  <si>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</si>
  <si>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</si>
  <si>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</si>
  <si>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</si>
  <si>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</si>
  <si>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</si>
  <si>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</si>
  <si>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</si>
  <si>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</si>
  <si>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</si>
  <si>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</si>
  <si>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</si>
  <si>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</si>
  <si>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</si>
  <si>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</si>
  <si>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</si>
  <si>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</si>
  <si>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</si>
  <si>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</si>
  <si>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</si>
  <si>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</si>
  <si>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</si>
  <si>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</si>
  <si>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</si>
  <si>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</si>
  <si>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</si>
  <si>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</si>
  <si>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</si>
  <si>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</si>
  <si>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</si>
  <si>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</si>
  <si>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</si>
  <si>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</si>
  <si>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</si>
  <si>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</si>
  <si>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</si>
  <si>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</si>
  <si>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</si>
  <si>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</si>
  <si>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</si>
  <si>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</si>
  <si>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</si>
  <si>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</si>
  <si>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</si>
  <si>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</si>
  <si>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</si>
  <si>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</si>
  <si>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</si>
  <si>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</si>
  <si>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</si>
  <si>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</si>
  <si>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</si>
  <si>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</si>
  <si>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</si>
  <si>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</si>
  <si>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</si>
  <si>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</si>
  <si>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</si>
  <si>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</si>
  <si>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</si>
  <si>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</si>
  <si>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</si>
  <si>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</si>
  <si>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</si>
  <si>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</si>
  <si>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</si>
  <si>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</si>
  <si>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</si>
  <si>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</si>
  <si>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</si>
  <si>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</si>
  <si>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</si>
  <si>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</si>
  <si>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</si>
  <si>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</si>
  <si>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</si>
  <si>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</si>
  <si>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</si>
  <si>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</si>
  <si>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</si>
  <si>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</si>
  <si>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</si>
  <si>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</si>
  <si>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</si>
  <si>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</si>
  <si>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</si>
  <si>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</si>
  <si>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</si>
  <si>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</si>
  <si>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</si>
  <si>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</si>
  <si>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</si>
  <si>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</si>
  <si>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</si>
  <si>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</si>
  <si>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</si>
  <si>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</si>
  <si>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</si>
  <si>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</si>
  <si>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</si>
  <si>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</si>
  <si>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</si>
  <si>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</si>
  <si>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</si>
  <si>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</si>
  <si>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</si>
  <si>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</si>
  <si>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</si>
  <si>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</si>
  <si>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</si>
  <si>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</si>
  <si>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</si>
  <si>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</si>
  <si>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</si>
  <si>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</si>
  <si>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</si>
  <si>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</si>
  <si>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</si>
  <si>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</si>
  <si>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</si>
  <si>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</si>
  <si>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</si>
  <si>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</si>
  <si>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</si>
  <si>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</si>
  <si>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</si>
  <si>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</si>
  <si>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</si>
  <si>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</si>
  <si>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</si>
  <si>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</si>
  <si>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</si>
  <si>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</si>
  <si>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</si>
  <si>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</si>
  <si>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</si>
  <si>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</si>
  <si>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</si>
  <si>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</si>
  <si>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</si>
  <si>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</si>
  <si>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</si>
  <si>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</si>
  <si>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</si>
  <si>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</si>
  <si>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</si>
  <si>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</si>
  <si>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</si>
  <si>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</si>
  <si>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</si>
  <si>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</si>
  <si>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</si>
  <si>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</si>
  <si>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</si>
  <si>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</si>
  <si>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</si>
  <si>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</si>
  <si>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</si>
  <si>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</si>
  <si>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</si>
  <si>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</si>
  <si>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</si>
  <si>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</si>
  <si>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</si>
  <si>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</si>
  <si>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</si>
  <si>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</si>
  <si>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</si>
  <si>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</si>
  <si>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</si>
  <si>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</si>
  <si>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</si>
  <si>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</si>
  <si>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</si>
  <si>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</si>
  <si>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</si>
  <si>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</si>
  <si>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</si>
  <si>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</si>
  <si>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</si>
  <si>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</si>
  <si>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</si>
  <si>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</si>
  <si>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</si>
  <si>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</si>
  <si>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</si>
  <si>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</si>
  <si>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</si>
  <si>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</si>
  <si>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</si>
  <si>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</si>
  <si>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</si>
  <si>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</si>
  <si>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</si>
  <si>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</si>
  <si>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</si>
  <si>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</si>
  <si>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</si>
  <si>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</si>
  <si>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</si>
  <si>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</si>
  <si>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</si>
  <si>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</si>
  <si>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</si>
  <si>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</si>
  <si>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</si>
  <si>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</si>
  <si>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</si>
  <si>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</si>
  <si>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</si>
  <si>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</si>
  <si>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</si>
  <si>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</si>
  <si>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</si>
  <si>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</si>
  <si>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</si>
  <si>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</si>
  <si>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</si>
  <si>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</si>
  <si>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</si>
  <si>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</si>
  <si>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</si>
  <si>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</si>
  <si>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</si>
  <si>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</si>
  <si>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</si>
  <si>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</si>
  <si>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</si>
  <si>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</si>
  <si>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</si>
  <si>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</si>
  <si>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</si>
  <si>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</si>
  <si>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</si>
  <si>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</si>
  <si>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</si>
  <si>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</si>
  <si>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</si>
  <si>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</si>
  <si>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</si>
  <si>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</si>
  <si>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</si>
  <si>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</si>
  <si>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</si>
  <si>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</si>
  <si>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</si>
  <si>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</si>
  <si>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</si>
  <si>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</si>
  <si>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</si>
  <si>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</si>
  <si>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</si>
  <si>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</si>
  <si>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</si>
  <si>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</si>
  <si>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</si>
  <si>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</si>
  <si>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</si>
  <si>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</si>
  <si>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</si>
  <si>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</si>
  <si>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</si>
  <si>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</si>
  <si>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</si>
  <si>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</si>
  <si>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</si>
  <si>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</si>
  <si>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</si>
  <si>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</si>
  <si>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</si>
  <si>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</si>
  <si>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</si>
  <si>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</si>
  <si>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</si>
  <si>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</si>
  <si>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</si>
  <si>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</si>
  <si>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</si>
  <si>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</si>
  <si>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</si>
  <si>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</si>
  <si>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</si>
  <si>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</si>
  <si>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</si>
  <si>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</si>
  <si>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</si>
  <si>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</si>
  <si>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</si>
  <si>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</si>
  <si>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</si>
  <si>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</si>
  <si>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</si>
  <si>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</si>
  <si>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</si>
  <si>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</si>
  <si>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</si>
  <si>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</si>
  <si>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</si>
  <si>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</si>
  <si>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</si>
  <si>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</si>
  <si>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</si>
  <si>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</si>
  <si>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</si>
  <si>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</si>
  <si>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</si>
  <si>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</si>
  <si>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</si>
  <si>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</si>
  <si>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</si>
  <si>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</si>
  <si>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</si>
  <si>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</si>
  <si>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</si>
  <si>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</si>
  <si>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</si>
  <si>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</si>
  <si>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</si>
  <si>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</si>
  <si>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</si>
  <si>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</si>
  <si>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</si>
  <si>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</si>
  <si>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</si>
  <si>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</si>
  <si>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</si>
  <si>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</si>
  <si>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</si>
  <si>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</si>
  <si>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</si>
  <si>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</si>
  <si>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</si>
  <si>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</si>
  <si>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</si>
  <si>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</si>
  <si>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</si>
  <si>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</si>
  <si>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</si>
  <si>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</si>
  <si>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</si>
  <si>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</si>
  <si>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</si>
  <si>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</si>
  <si>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</si>
  <si>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</si>
  <si>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</si>
  <si>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</si>
  <si>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</si>
  <si>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</si>
  <si>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</si>
  <si>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</si>
  <si>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</si>
  <si>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</si>
  <si>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</si>
  <si>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</si>
  <si>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</si>
  <si>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</si>
  <si>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</si>
  <si>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</si>
  <si>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</si>
  <si>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</si>
  <si>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</si>
  <si>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</si>
  <si>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</si>
  <si>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</si>
  <si>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</si>
  <si>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</si>
  <si>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</si>
  <si>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</si>
  <si>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</si>
  <si>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</si>
  <si>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</si>
  <si>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</si>
  <si>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</si>
  <si>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</si>
  <si>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</si>
  <si>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</si>
  <si>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</si>
  <si>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</si>
  <si>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</si>
  <si>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</si>
  <si>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</si>
  <si>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</si>
  <si>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</si>
  <si>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</si>
  <si>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</si>
  <si>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</si>
  <si>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</si>
  <si>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</si>
  <si>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</si>
  <si>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</si>
  <si>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</si>
  <si>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</si>
  <si>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</si>
  <si>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</si>
  <si>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</si>
  <si>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</si>
  <si>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</si>
  <si>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</si>
  <si>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</si>
  <si>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</si>
  <si>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</si>
  <si>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</si>
  <si>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</si>
  <si>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</si>
  <si>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</si>
  <si>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</si>
  <si>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</si>
  <si>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</si>
  <si>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</si>
  <si>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</si>
  <si>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</si>
  <si>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</si>
  <si>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</si>
  <si>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</si>
  <si>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</si>
  <si>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</si>
  <si>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</si>
  <si>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</si>
  <si>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</si>
  <si>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</si>
  <si>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</si>
  <si>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</si>
  <si>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</si>
  <si>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</si>
  <si>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</si>
  <si>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</si>
  <si>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</si>
  <si>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</si>
  <si>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</si>
  <si>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</si>
  <si>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</si>
  <si>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</si>
  <si>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</si>
  <si>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</si>
  <si>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</si>
  <si>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</si>
  <si>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</si>
  <si>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</si>
  <si>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</si>
  <si>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</si>
  <si>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</si>
  <si>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</si>
  <si>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</si>
  <si>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</si>
  <si>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</si>
  <si>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</si>
  <si>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</si>
  <si>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</si>
  <si>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</si>
  <si>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</si>
  <si>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</si>
  <si>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</si>
  <si>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</si>
  <si>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</si>
  <si>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</si>
  <si>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</si>
  <si>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</si>
  <si>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</si>
  <si>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</si>
  <si>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</si>
  <si>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</si>
  <si>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</si>
  <si>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</si>
  <si>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</si>
  <si>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</si>
  <si>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</si>
  <si>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</si>
  <si>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</si>
  <si>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</si>
  <si>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</si>
  <si>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</si>
  <si>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</si>
  <si>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</si>
  <si>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</si>
  <si>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</si>
  <si>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</si>
  <si>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</si>
  <si>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</si>
  <si>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</si>
  <si>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</si>
  <si>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</si>
  <si>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</si>
  <si>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</si>
  <si>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</si>
  <si>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</si>
  <si>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</si>
  <si>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</si>
  <si>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</si>
  <si>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</si>
  <si>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</si>
  <si>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</si>
  <si>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</si>
  <si>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</si>
  <si>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</si>
  <si>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</si>
  <si>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</si>
  <si>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</si>
  <si>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</si>
  <si>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</si>
  <si>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</si>
  <si>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</si>
  <si>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</si>
  <si>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</si>
  <si>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</si>
  <si>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</si>
  <si>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</si>
  <si>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</si>
  <si>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</si>
  <si>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</si>
  <si>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</si>
  <si>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</si>
  <si>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</si>
  <si>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</si>
  <si>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</si>
  <si>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</si>
  <si>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</si>
  <si>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</si>
  <si>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</si>
  <si>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</si>
  <si>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</si>
  <si>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</si>
  <si>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</si>
  <si>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</si>
  <si>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</si>
  <si>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</si>
  <si>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</si>
  <si>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</si>
  <si>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</si>
  <si>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</si>
  <si>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</si>
  <si>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</si>
  <si>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</si>
  <si>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</si>
  <si>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</si>
  <si>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</si>
  <si>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</si>
  <si>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</si>
  <si>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</si>
  <si>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</si>
  <si>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</si>
  <si>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</si>
  <si>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</si>
  <si>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</si>
  <si>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</si>
  <si>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</si>
  <si>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</si>
  <si>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</si>
  <si>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</si>
  <si>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</si>
  <si>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</si>
  <si>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</si>
  <si>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</si>
  <si>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</si>
  <si>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</si>
  <si>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</si>
  <si>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</si>
  <si>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</si>
  <si>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</si>
  <si>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</si>
  <si>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</si>
  <si>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</si>
  <si>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</si>
  <si>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</si>
  <si>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</si>
  <si>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</si>
  <si>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</si>
  <si>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</si>
  <si>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</si>
  <si>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</si>
  <si>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</si>
  <si>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</si>
  <si>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</si>
  <si>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</si>
  <si>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</si>
  <si>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</si>
  <si>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</si>
  <si>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</si>
  <si>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</si>
  <si>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</si>
  <si>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</si>
  <si>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</si>
  <si>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</si>
  <si>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</si>
  <si>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</si>
  <si>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</si>
  <si>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</si>
  <si>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</si>
  <si>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</si>
  <si>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</si>
  <si>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</si>
  <si>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</si>
  <si>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</si>
  <si>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</si>
  <si>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</si>
  <si>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</si>
  <si>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</si>
  <si>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</si>
  <si>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</si>
  <si>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</si>
  <si>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</si>
  <si>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</si>
  <si>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</si>
  <si>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</si>
  <si>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</si>
  <si>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</si>
  <si>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</si>
  <si>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</si>
  <si>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</si>
  <si>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</si>
  <si>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</si>
  <si>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</si>
  <si>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</si>
  <si>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</si>
  <si>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</si>
  <si>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</si>
  <si>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</si>
  <si>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</si>
  <si>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</si>
  <si>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</si>
  <si>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</si>
  <si>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</si>
  <si>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</si>
  <si>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</si>
  <si>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</si>
  <si>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</si>
  <si>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</si>
  <si>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</si>
  <si>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</si>
  <si>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</si>
  <si>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</si>
  <si>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</si>
  <si>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</si>
  <si>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</si>
  <si>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</si>
  <si>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</si>
  <si>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</si>
  <si>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</si>
  <si>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</si>
  <si>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</si>
  <si>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</si>
  <si>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</si>
  <si>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</si>
  <si>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</si>
  <si>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</si>
  <si>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</si>
  <si>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</si>
  <si>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</si>
  <si>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</si>
  <si>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</si>
  <si>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</si>
  <si>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</si>
  <si>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</si>
  <si>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</si>
  <si>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</si>
  <si>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</si>
  <si>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</si>
  <si>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</si>
  <si>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</si>
  <si>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</si>
  <si>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</si>
  <si>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</si>
  <si>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</si>
  <si>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</si>
  <si>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</si>
  <si>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</si>
  <si>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</si>
  <si>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</si>
  <si>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</si>
  <si>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</si>
  <si>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</si>
  <si>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</si>
  <si>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</si>
  <si>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</si>
  <si>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</si>
  <si>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</si>
  <si>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</si>
  <si>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</si>
  <si>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</si>
  <si>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</si>
  <si>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</si>
  <si>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</si>
  <si>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</si>
  <si>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</si>
  <si>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</si>
  <si>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</si>
  <si>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</si>
  <si>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</si>
  <si>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</si>
  <si>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</si>
  <si>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</si>
  <si>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</si>
  <si>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</si>
  <si>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</si>
  <si>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</si>
  <si>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</si>
  <si>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</si>
  <si>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</si>
  <si>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</si>
  <si>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</si>
  <si>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</si>
  <si>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</si>
  <si>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</si>
  <si>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</si>
  <si>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</si>
  <si>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</si>
  <si>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</si>
  <si>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</si>
  <si>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</si>
  <si>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</si>
  <si>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</si>
  <si>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</si>
  <si>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</si>
  <si>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</si>
  <si>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</si>
  <si>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</si>
  <si>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</si>
  <si>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</si>
  <si>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</si>
  <si>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</si>
  <si>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</si>
  <si>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</si>
  <si>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</si>
  <si>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</si>
  <si>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</si>
  <si>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</si>
  <si>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</si>
  <si>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</si>
  <si>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</si>
  <si>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</si>
  <si>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</si>
  <si>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</si>
  <si>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</si>
  <si>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</si>
  <si>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</si>
  <si>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</si>
  <si>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</si>
  <si>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</si>
  <si>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</si>
  <si>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</si>
  <si>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</si>
  <si>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</si>
  <si>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</si>
  <si>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</si>
  <si>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</si>
  <si>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</si>
  <si>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</si>
  <si>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</si>
  <si>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</si>
  <si>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</si>
  <si>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</si>
  <si>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</si>
  <si>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</si>
  <si>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</si>
  <si>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</si>
  <si>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</si>
  <si>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</si>
  <si>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</si>
  <si>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</si>
  <si>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</si>
  <si>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</si>
  <si>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</si>
  <si>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</si>
  <si>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</si>
  <si>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</si>
  <si>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</si>
  <si>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</si>
  <si>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</si>
  <si>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</si>
  <si>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</si>
  <si>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</si>
  <si>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</si>
  <si>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</si>
  <si>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</si>
  <si>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</si>
  <si>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</si>
  <si>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</si>
  <si>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</si>
  <si>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</si>
  <si>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</si>
  <si>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</si>
  <si>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</si>
  <si>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</si>
  <si>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</si>
  <si>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</si>
  <si>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</si>
  <si>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</si>
  <si>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</si>
  <si>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</si>
  <si>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</si>
  <si>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</si>
  <si>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</si>
  <si>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</si>
  <si>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</si>
  <si>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</si>
  <si>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</si>
  <si>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</si>
  <si>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</si>
  <si>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</si>
  <si>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</si>
  <si>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</si>
  <si>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</si>
  <si>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</si>
  <si>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</si>
  <si>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</si>
  <si>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</si>
  <si>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</si>
  <si>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</si>
  <si>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</si>
  <si>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</si>
  <si>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</si>
  <si>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</si>
  <si>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</si>
  <si>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</si>
  <si>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</si>
  <si>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</si>
  <si>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</si>
  <si>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</si>
  <si>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</si>
  <si>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</si>
  <si>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</si>
  <si>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</si>
  <si>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</si>
  <si>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</si>
  <si>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</si>
  <si>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</si>
  <si>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</si>
  <si>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</si>
  <si>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</si>
  <si>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</si>
  <si>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</si>
  <si>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</si>
  <si>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</si>
  <si>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</si>
  <si>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</si>
  <si>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</si>
  <si>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</si>
  <si>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</si>
  <si>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</si>
  <si>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</si>
  <si>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</si>
  <si>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</si>
  <si>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</si>
  <si>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</si>
  <si>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</si>
  <si>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</si>
  <si>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</si>
  <si>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</si>
  <si>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</si>
  <si>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</si>
  <si>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</si>
  <si>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</si>
  <si>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</si>
  <si>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</si>
  <si>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</si>
  <si>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</si>
  <si>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</si>
  <si>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</si>
  <si>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</si>
  <si>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</si>
  <si>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</si>
  <si>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</si>
  <si>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</si>
  <si>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</si>
  <si>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</si>
  <si>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</si>
  <si>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</si>
  <si>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</si>
  <si>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</si>
  <si>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</si>
  <si>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</si>
  <si>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</si>
  <si>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</si>
  <si>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</si>
  <si>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</si>
  <si>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</si>
  <si>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</si>
  <si>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</si>
  <si>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</si>
  <si>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</si>
  <si>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</si>
  <si>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</si>
  <si>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</si>
  <si>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</si>
  <si>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</si>
  <si>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</si>
  <si>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</si>
  <si>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</si>
  <si>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</si>
  <si>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</si>
  <si>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</si>
  <si>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</si>
  <si>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</si>
  <si>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</si>
  <si>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</si>
  <si>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</si>
  <si>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</si>
  <si>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</si>
  <si>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</si>
  <si>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</si>
  <si>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</si>
  <si>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</si>
  <si>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</si>
  <si>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</si>
  <si>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</si>
  <si>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</si>
  <si>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</si>
  <si>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</si>
  <si>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</si>
  <si>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</si>
  <si>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</si>
  <si>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</si>
  <si>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</si>
  <si>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</si>
  <si>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</si>
  <si>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</si>
  <si>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</si>
  <si>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</si>
  <si>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</si>
  <si>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</si>
  <si>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</si>
  <si>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</si>
  <si>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</si>
  <si>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</si>
  <si>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</si>
  <si>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</si>
  <si>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</si>
  <si>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</si>
  <si>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</si>
  <si>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</si>
  <si>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</si>
  <si>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</si>
  <si>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</si>
  <si>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</si>
  <si>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</si>
  <si>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</si>
  <si>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</si>
  <si>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</si>
  <si>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</si>
  <si>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</si>
  <si>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</si>
  <si>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</si>
  <si>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</si>
  <si>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</si>
  <si>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</si>
  <si>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</si>
  <si>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</si>
  <si>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</si>
  <si>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</si>
  <si>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</si>
  <si>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</si>
  <si>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</si>
  <si>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</si>
  <si>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</si>
  <si>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</si>
  <si>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</si>
  <si>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</si>
  <si>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</si>
  <si>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</si>
  <si>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</si>
  <si>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</si>
  <si>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</si>
  <si>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</si>
  <si>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</si>
  <si>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</si>
  <si>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</si>
  <si>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</si>
  <si>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</si>
  <si>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</si>
  <si>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</si>
  <si>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</si>
  <si>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</si>
  <si>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</si>
  <si>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</si>
  <si>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</si>
  <si>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</si>
  <si>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</si>
  <si>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</si>
  <si>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</si>
  <si>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</si>
  <si>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</si>
  <si>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</si>
  <si>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</si>
  <si>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</si>
  <si>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</si>
  <si>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</si>
  <si>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</si>
  <si>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</si>
  <si>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</si>
  <si>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</si>
  <si>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</si>
  <si>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</si>
  <si>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</si>
  <si>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</si>
  <si>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</si>
  <si>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</si>
  <si>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</si>
  <si>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</si>
  <si>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</si>
  <si>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</si>
  <si>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</si>
  <si>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</si>
  <si>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</si>
  <si>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</si>
  <si>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</si>
  <si>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</si>
  <si>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</si>
  <si>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</si>
  <si>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</si>
  <si>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</si>
  <si>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</si>
  <si>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</si>
  <si>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</si>
  <si>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</si>
  <si>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</si>
  <si>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</si>
  <si>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</si>
  <si>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</si>
  <si>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</si>
  <si>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</si>
  <si>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</si>
  <si>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</si>
  <si>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</si>
  <si>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</si>
  <si>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</si>
  <si>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</si>
  <si>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</si>
  <si>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</si>
  <si>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</si>
  <si>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</si>
  <si>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</si>
  <si>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</si>
  <si>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</si>
  <si>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</si>
  <si>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</si>
  <si>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</si>
  <si>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</si>
  <si>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</si>
  <si>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</si>
  <si>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</si>
  <si>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</si>
  <si>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</si>
  <si>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</si>
  <si>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</si>
  <si>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</si>
  <si>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</si>
  <si>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</si>
  <si>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</si>
  <si>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</si>
  <si>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</si>
  <si>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</si>
  <si>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</si>
  <si>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</si>
  <si>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</si>
  <si>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</si>
  <si>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</si>
  <si>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</si>
  <si>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</si>
  <si>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</si>
  <si>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</si>
  <si>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</si>
  <si>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</si>
  <si>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</si>
  <si>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</si>
  <si>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</si>
  <si>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</si>
  <si>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</si>
  <si>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</si>
  <si>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</si>
  <si>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</si>
  <si>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</si>
  <si>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</si>
  <si>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</si>
  <si>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</si>
  <si>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</si>
  <si>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</si>
  <si>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</si>
  <si>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</si>
  <si>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</si>
  <si>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</si>
  <si>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</si>
  <si>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</si>
  <si>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</si>
  <si>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</si>
  <si>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</si>
  <si>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</si>
  <si>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</si>
  <si>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</si>
  <si>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</si>
  <si>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</si>
  <si>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</si>
  <si>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</si>
  <si>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</si>
  <si>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</si>
  <si>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</si>
  <si>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</si>
  <si>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</si>
  <si>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</si>
  <si>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</si>
  <si>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</si>
  <si>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</si>
  <si>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</si>
  <si>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</si>
  <si>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</si>
  <si>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</si>
  <si>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</si>
  <si>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</si>
  <si>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</si>
  <si>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</si>
  <si>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</si>
  <si>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</si>
  <si>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</si>
  <si>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</si>
  <si>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</si>
  <si>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</si>
  <si>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</si>
  <si>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</si>
  <si>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</si>
  <si>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</si>
  <si>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</si>
  <si>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</si>
  <si>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</si>
  <si>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</si>
  <si>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</si>
  <si>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</si>
  <si>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</si>
  <si>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</si>
  <si>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</si>
  <si>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</si>
  <si>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</si>
  <si>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</si>
  <si>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</si>
  <si>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</si>
  <si>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</si>
  <si>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</si>
  <si>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</si>
  <si>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</si>
  <si>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</si>
  <si>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</si>
  <si>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</si>
  <si>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</si>
  <si>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</si>
  <si>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</si>
  <si>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</si>
  <si>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</si>
  <si>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</si>
  <si>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</si>
  <si>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</si>
  <si>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</si>
  <si>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</si>
  <si>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</si>
  <si>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</si>
  <si>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</si>
  <si>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</si>
  <si>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</si>
  <si>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</si>
  <si>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</si>
  <si>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</si>
  <si>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</si>
  <si>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</si>
  <si>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</si>
  <si>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</si>
  <si>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</si>
  <si>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</si>
  <si>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</si>
  <si>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</si>
  <si>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</si>
  <si>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</si>
  <si>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</si>
  <si>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</si>
  <si>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</si>
  <si>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</si>
  <si>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</si>
  <si>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</si>
  <si>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</si>
  <si>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</si>
  <si>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</si>
  <si>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</si>
  <si>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</si>
  <si>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</si>
  <si>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</si>
  <si>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</si>
  <si>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</si>
  <si>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</si>
  <si>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</si>
  <si>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</si>
  <si>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</si>
  <si>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</si>
  <si>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</si>
  <si>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</si>
  <si>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</si>
  <si>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</si>
  <si>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</si>
  <si>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</si>
  <si>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</si>
  <si>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</si>
  <si>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</si>
  <si>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</si>
  <si>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</si>
  <si>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</si>
  <si>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</si>
  <si>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</si>
  <si>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</si>
  <si>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</si>
  <si>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</si>
  <si>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</si>
  <si>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</si>
  <si>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</si>
  <si>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</si>
  <si>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</si>
  <si>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</si>
  <si>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</si>
  <si>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</si>
  <si>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</si>
  <si>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</si>
  <si>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</si>
  <si>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</si>
  <si>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</si>
  <si>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</si>
  <si>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</si>
  <si>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</si>
  <si>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</si>
  <si>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</si>
  <si>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</si>
  <si>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</si>
  <si>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</si>
  <si>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</si>
  <si>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</si>
  <si>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</si>
  <si>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</si>
  <si>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</si>
  <si>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</si>
  <si>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</si>
  <si>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</si>
  <si>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</si>
  <si>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</si>
  <si>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</si>
  <si>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</si>
  <si>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</si>
  <si>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</si>
  <si>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</si>
  <si>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</si>
  <si>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</si>
  <si>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</si>
  <si>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</si>
  <si>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</si>
  <si>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</si>
  <si>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</si>
  <si>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</si>
  <si>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</si>
  <si>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</si>
  <si>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</si>
  <si>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</si>
  <si>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</si>
  <si>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</si>
  <si>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</si>
  <si>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</si>
  <si>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</si>
  <si>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</si>
  <si>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</si>
  <si>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</si>
  <si>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</si>
  <si>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</si>
  <si>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</si>
  <si>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</si>
  <si>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</si>
  <si>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</si>
  <si>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</si>
  <si>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</si>
  <si>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</si>
  <si>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</si>
  <si>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</si>
  <si>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</si>
  <si>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</si>
  <si>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</si>
  <si>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</si>
  <si>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</si>
  <si>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</si>
  <si>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</si>
  <si>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</si>
  <si>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</si>
  <si>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</si>
  <si>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</si>
  <si>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</si>
  <si>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</si>
  <si>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</si>
  <si>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</si>
  <si>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</si>
  <si>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</si>
  <si>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</si>
  <si>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</si>
  <si>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</si>
  <si>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</si>
  <si>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</si>
  <si>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</si>
  <si>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</si>
  <si>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</si>
  <si>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</si>
  <si>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</si>
  <si>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</si>
  <si>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</si>
  <si>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</si>
  <si>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</si>
  <si>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</si>
  <si>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</si>
  <si>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</si>
  <si>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</si>
  <si>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</si>
  <si>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</si>
  <si>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</si>
  <si>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</si>
  <si>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</si>
  <si>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</si>
  <si>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</si>
  <si>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</si>
  <si>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</si>
  <si>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</si>
  <si>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</si>
  <si>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</si>
  <si>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</si>
  <si>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</si>
  <si>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</si>
  <si>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</si>
  <si>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</si>
  <si>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</si>
  <si>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</si>
  <si>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</si>
  <si>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</si>
  <si>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</si>
  <si>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</si>
  <si>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</si>
  <si>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</si>
  <si>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</si>
  <si>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</si>
  <si>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</si>
  <si>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</si>
  <si>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</si>
  <si>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</si>
  <si>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</si>
  <si>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</si>
  <si>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</si>
  <si>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</si>
  <si>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</si>
  <si>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</si>
  <si>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</si>
  <si>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</si>
  <si>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</si>
  <si>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</si>
  <si>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</si>
  <si>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</si>
  <si>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</si>
  <si>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</si>
  <si>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</si>
  <si>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</si>
  <si>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</si>
  <si>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</si>
  <si>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</si>
  <si>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</si>
  <si>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</si>
  <si>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</si>
  <si>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</si>
  <si>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</si>
  <si>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</si>
  <si>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</si>
  <si>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</si>
  <si>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</si>
  <si>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</si>
  <si>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</si>
  <si>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</si>
  <si>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</si>
  <si>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</si>
  <si>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</si>
  <si>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</si>
  <si>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</si>
  <si>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</si>
  <si>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</si>
  <si>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</si>
  <si>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</si>
  <si>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</si>
  <si>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</si>
  <si>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</si>
  <si>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</si>
  <si>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</si>
  <si>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</si>
  <si>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</si>
  <si>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</si>
  <si>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</si>
  <si>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</si>
  <si>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</si>
  <si>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</si>
  <si>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</si>
  <si>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</si>
  <si>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</si>
  <si>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</si>
  <si>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</si>
  <si>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</si>
  <si>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</si>
  <si>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</si>
  <si>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</si>
  <si>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</si>
  <si>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</si>
  <si>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</si>
  <si>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</si>
  <si>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</si>
  <si>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</si>
  <si>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</si>
  <si>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</si>
  <si>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</si>
  <si>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</si>
  <si>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</si>
  <si>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</si>
  <si>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</si>
  <si>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</si>
  <si>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</si>
  <si>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</si>
  <si>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</si>
  <si>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</si>
  <si>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</si>
  <si>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</si>
  <si>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</si>
  <si>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</si>
  <si>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</si>
  <si>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</si>
  <si>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</si>
  <si>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</si>
  <si>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</si>
  <si>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</si>
  <si>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</si>
  <si>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</si>
  <si>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</si>
  <si>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</si>
  <si>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</si>
  <si>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</si>
  <si>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</si>
  <si>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</si>
  <si>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</si>
  <si>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</si>
  <si>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</si>
  <si>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</si>
  <si>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</si>
  <si>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</si>
  <si>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</si>
  <si>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</si>
  <si>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</si>
  <si>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</si>
  <si>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</si>
  <si>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</si>
  <si>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</si>
  <si>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</si>
  <si>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</si>
  <si>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</si>
  <si>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</si>
  <si>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</si>
  <si>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</si>
  <si>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</si>
  <si>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</si>
  <si>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</si>
  <si>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</si>
  <si>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</si>
  <si>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</si>
  <si>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</si>
  <si>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</si>
  <si>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</si>
  <si>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</si>
  <si>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</si>
  <si>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</si>
  <si>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</si>
  <si>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</si>
  <si>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</si>
  <si>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</si>
  <si>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</si>
  <si>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</si>
  <si>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</si>
  <si>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</si>
  <si>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</si>
  <si>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</si>
  <si>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</si>
  <si>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</si>
  <si>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</si>
  <si>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</si>
  <si>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</si>
  <si>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</si>
  <si>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</si>
  <si>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</si>
  <si>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</si>
  <si>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</si>
  <si>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</si>
  <si>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</si>
  <si>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</si>
  <si>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</si>
  <si>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</si>
  <si>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</si>
  <si>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</si>
  <si>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</si>
  <si>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</si>
  <si>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</si>
  <si>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</si>
  <si>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</si>
  <si>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</si>
  <si>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</si>
  <si>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</si>
  <si>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</si>
  <si>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</si>
  <si>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</si>
  <si>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</si>
  <si>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</si>
  <si>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</si>
  <si>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</si>
  <si>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</si>
  <si>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</si>
  <si>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</si>
  <si>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</si>
  <si>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</si>
  <si>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</si>
  <si>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</si>
  <si>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</si>
  <si>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</si>
  <si>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</si>
  <si>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</si>
  <si>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</si>
  <si>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</si>
  <si>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</si>
  <si>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</si>
  <si>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</si>
  <si>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</si>
  <si>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</si>
  <si>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</si>
  <si>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</si>
  <si>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</si>
  <si>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</si>
  <si>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</si>
  <si>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</si>
  <si>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</si>
  <si>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</si>
  <si>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</si>
  <si>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</si>
  <si>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</si>
  <si>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</si>
  <si>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</si>
  <si>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</si>
  <si>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</si>
  <si>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</si>
  <si>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</si>
  <si>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</si>
  <si>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</si>
  <si>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</si>
  <si>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</si>
  <si>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</si>
  <si>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</si>
  <si>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</si>
  <si>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</si>
  <si>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</si>
  <si>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</si>
  <si>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</si>
  <si>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</si>
  <si>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</si>
  <si>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</si>
  <si>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</si>
  <si>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</si>
  <si>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</si>
  <si>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</si>
  <si>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</si>
  <si>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</si>
  <si>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</si>
  <si>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</si>
  <si>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</si>
  <si>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</si>
  <si>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</si>
  <si>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</si>
  <si>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</si>
  <si>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</si>
  <si>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</si>
  <si>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</si>
  <si>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</si>
  <si>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</si>
  <si>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</si>
  <si>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</si>
  <si>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</si>
  <si>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</si>
  <si>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</si>
  <si>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</si>
  <si>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</si>
  <si>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</si>
  <si>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</si>
  <si>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</si>
  <si>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</si>
  <si>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</si>
  <si>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</si>
  <si>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</si>
  <si>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</si>
  <si>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</si>
  <si>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</si>
  <si>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</si>
  <si>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</si>
  <si>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</si>
  <si>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</si>
  <si>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</si>
  <si>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</si>
  <si>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</si>
  <si>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</si>
  <si>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</si>
  <si>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</si>
  <si>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</si>
  <si>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</si>
  <si>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</si>
  <si>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</si>
  <si>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</si>
  <si>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</si>
  <si>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</si>
  <si>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</si>
  <si>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</si>
  <si>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</si>
  <si>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</si>
  <si>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</si>
  <si>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</si>
  <si>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</si>
  <si>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</si>
  <si>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</si>
  <si>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</si>
  <si>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</si>
  <si>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</si>
  <si>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</si>
  <si>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</si>
  <si>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</si>
  <si>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</si>
  <si>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</si>
  <si>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</si>
  <si>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</si>
  <si>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</si>
  <si>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</si>
  <si>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</si>
  <si>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</si>
  <si>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</si>
  <si>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</si>
  <si>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</si>
  <si>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</si>
  <si>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</si>
  <si>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</si>
  <si>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</si>
  <si>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</si>
  <si>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</si>
  <si>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</si>
  <si>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</si>
  <si>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</si>
  <si>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</si>
  <si>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</si>
  <si>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</si>
  <si>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</si>
  <si>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</si>
  <si>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</si>
  <si>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</si>
  <si>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</si>
  <si>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</si>
  <si>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</si>
  <si>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</si>
  <si>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</si>
  <si>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</si>
  <si>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</si>
  <si>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</si>
  <si>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</si>
  <si>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</si>
  <si>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</si>
  <si>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</si>
  <si>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</si>
  <si>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</si>
  <si>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</si>
  <si>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</si>
  <si>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</si>
  <si>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</si>
  <si>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</si>
  <si>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</si>
  <si>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</si>
  <si>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</si>
  <si>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</si>
  <si>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</si>
  <si>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</si>
  <si>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</si>
  <si>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</si>
  <si>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</si>
  <si>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</si>
  <si>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</si>
  <si>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</si>
  <si>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</si>
  <si>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</si>
  <si>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</si>
  <si>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</si>
  <si>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</si>
  <si>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</si>
  <si>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</si>
  <si>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</si>
  <si>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</si>
  <si>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</si>
  <si>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</si>
  <si>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</si>
  <si>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</si>
  <si>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</si>
  <si>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</si>
  <si>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</si>
  <si>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</si>
  <si>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</si>
  <si>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</si>
  <si>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</si>
  <si>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</si>
  <si>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</si>
  <si>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</si>
  <si>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</si>
  <si>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</si>
  <si>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</si>
  <si>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</si>
  <si>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</si>
  <si>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</si>
  <si>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</si>
  <si>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</si>
  <si>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</si>
  <si>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</si>
  <si>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</si>
  <si>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</si>
  <si>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</si>
  <si>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</si>
  <si>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</si>
  <si>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</si>
  <si>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</si>
  <si>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</si>
  <si>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</si>
  <si>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</si>
  <si>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</si>
  <si>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</si>
  <si>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</si>
  <si>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</si>
  <si>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</si>
  <si>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</si>
  <si>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</si>
  <si>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</si>
  <si>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</si>
  <si>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</si>
  <si>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</si>
  <si>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</si>
  <si>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</si>
  <si>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</si>
  <si>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</si>
  <si>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</si>
  <si>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</si>
  <si>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</si>
  <si>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</si>
  <si>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</si>
  <si>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</si>
  <si>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</si>
  <si>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</si>
  <si>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</si>
  <si>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</si>
  <si>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</si>
  <si>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</si>
  <si>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</si>
  <si>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</si>
  <si>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</si>
  <si>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</si>
  <si>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</si>
  <si>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</si>
  <si>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</si>
  <si>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</si>
  <si>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</si>
  <si>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</si>
  <si>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</si>
  <si>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</si>
  <si>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</si>
  <si>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</si>
  <si>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</si>
  <si>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</si>
  <si>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</si>
  <si>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</si>
  <si>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</si>
  <si>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</si>
  <si>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</si>
  <si>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</si>
  <si>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</si>
  <si>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</si>
  <si>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</si>
  <si>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</si>
  <si>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</si>
  <si>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</si>
  <si>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</si>
  <si>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</si>
  <si>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</si>
  <si>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</si>
  <si>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</si>
  <si>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</si>
  <si>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</si>
  <si>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</si>
  <si>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</si>
  <si>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</si>
  <si>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</si>
  <si>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</si>
  <si>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</si>
  <si>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</si>
  <si>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</si>
  <si>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</si>
  <si>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</si>
  <si>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</si>
  <si>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</si>
  <si>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</si>
  <si>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</si>
  <si>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</si>
  <si>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</si>
  <si>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</si>
  <si>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</si>
  <si>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</si>
  <si>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</si>
  <si>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</si>
  <si>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</si>
  <si>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</si>
  <si>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</si>
  <si>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</si>
  <si>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</si>
  <si>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</si>
  <si>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</si>
  <si>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</si>
  <si>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</si>
  <si>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</si>
  <si>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</si>
  <si>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</si>
  <si>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</si>
  <si>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</si>
  <si>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</si>
  <si>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</si>
  <si>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</si>
  <si>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</si>
  <si>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</si>
  <si>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</si>
  <si>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</si>
  <si>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</si>
  <si>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</si>
  <si>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</si>
  <si>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</si>
  <si>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</si>
  <si>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</si>
  <si>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</si>
  <si>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</si>
  <si>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</si>
  <si>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</si>
  <si>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</si>
  <si>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</si>
  <si>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</si>
  <si>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</si>
  <si>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</si>
  <si>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</si>
  <si>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</si>
  <si>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</si>
  <si>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</si>
  <si>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</si>
  <si>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</si>
  <si>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</si>
  <si>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</si>
  <si>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</si>
  <si>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</si>
  <si>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</si>
  <si>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</si>
  <si>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</si>
  <si>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</si>
  <si>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</si>
  <si>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</si>
  <si>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</si>
  <si>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</si>
  <si>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</si>
  <si>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</si>
  <si>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</si>
  <si>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</si>
  <si>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</si>
  <si>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</si>
  <si>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</si>
  <si>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</si>
  <si>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</si>
  <si>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</si>
  <si>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</si>
  <si>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</si>
  <si>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</si>
  <si>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</si>
  <si>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</si>
  <si>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</si>
  <si>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</si>
  <si>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</si>
  <si>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</si>
  <si>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</si>
  <si>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</si>
  <si>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</si>
  <si>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</si>
  <si>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</si>
  <si>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</si>
  <si>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</si>
  <si>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</si>
  <si>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</si>
  <si>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</si>
  <si>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</si>
  <si>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</si>
  <si>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</si>
  <si>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</si>
  <si>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</si>
  <si>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</si>
  <si>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</si>
  <si>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</si>
  <si>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</si>
  <si>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</si>
  <si>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</si>
  <si>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</si>
  <si>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</si>
  <si>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</si>
  <si>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</si>
  <si>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</si>
  <si>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</si>
  <si>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</si>
  <si>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</si>
  <si>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</si>
  <si>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</si>
  <si>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</si>
  <si>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</si>
  <si>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</si>
  <si>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</si>
  <si>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</si>
  <si>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</si>
  <si>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</si>
  <si>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</si>
  <si>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</si>
  <si>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</si>
  <si>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</si>
  <si>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</si>
  <si>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</si>
  <si>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</si>
  <si>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</si>
  <si>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</si>
  <si>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</si>
  <si>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</si>
  <si>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</si>
  <si>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</si>
  <si>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</si>
  <si>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</si>
  <si>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</si>
  <si>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</si>
  <si>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</si>
  <si>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</si>
  <si>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</si>
  <si>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</si>
  <si>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</si>
  <si>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</si>
  <si>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</si>
  <si>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</si>
  <si>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</si>
  <si>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</si>
  <si>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</si>
  <si>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</si>
  <si>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</si>
  <si>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</si>
  <si>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</si>
  <si>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</si>
  <si>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</si>
  <si>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</si>
  <si>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</si>
  <si>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</si>
  <si>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</si>
  <si>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</si>
  <si>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</si>
  <si>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</si>
  <si>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</si>
  <si>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</si>
  <si>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</si>
  <si>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</si>
  <si>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</si>
  <si>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</si>
  <si>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</si>
  <si>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</si>
  <si>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</si>
  <si>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</si>
  <si>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</si>
  <si>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</si>
  <si>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</si>
  <si>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</si>
  <si>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</si>
  <si>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</si>
  <si>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</si>
  <si>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</si>
  <si>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</si>
  <si>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</si>
  <si>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</si>
  <si>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</si>
  <si>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</si>
  <si>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</si>
  <si>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</si>
  <si>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</si>
  <si>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</si>
  <si>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</si>
  <si>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</si>
  <si>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</si>
  <si>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</si>
  <si>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</si>
  <si>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</si>
  <si>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</si>
  <si>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</si>
  <si>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</si>
  <si>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</si>
  <si>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</si>
  <si>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</si>
  <si>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</si>
  <si>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</si>
  <si>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</si>
  <si>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</si>
  <si>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</si>
  <si>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</si>
  <si>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</si>
  <si>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</si>
  <si>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</si>
  <si>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</si>
  <si>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</si>
  <si>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</si>
  <si>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</si>
  <si>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</si>
  <si>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</si>
  <si>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</si>
  <si>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</si>
  <si>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</si>
  <si>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</si>
  <si>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</si>
  <si>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</si>
  <si>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</si>
  <si>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</si>
  <si>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</si>
  <si>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</si>
  <si>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</si>
  <si>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</si>
  <si>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</si>
  <si>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</si>
  <si>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</si>
  <si>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</si>
  <si>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</si>
  <si>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</si>
  <si>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</si>
  <si>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</si>
  <si>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</si>
  <si>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</si>
  <si>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</si>
  <si>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</si>
  <si>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</si>
  <si>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</si>
  <si>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</si>
  <si>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</si>
  <si>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</si>
  <si>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</si>
  <si>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</si>
  <si>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</si>
  <si>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</si>
  <si>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</si>
  <si>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</si>
  <si>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</si>
  <si>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</si>
  <si>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</si>
  <si>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</si>
  <si>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</si>
  <si>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</si>
  <si>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</si>
  <si>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</si>
  <si>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</si>
  <si>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</si>
  <si>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</si>
  <si>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</si>
  <si>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</si>
  <si>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</si>
  <si>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</si>
  <si>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</si>
  <si>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</si>
  <si>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</si>
  <si>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</si>
  <si>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</si>
  <si>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</si>
  <si>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</si>
  <si>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</si>
  <si>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</si>
  <si>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</si>
  <si>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</si>
  <si>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</si>
  <si>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</si>
  <si>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</si>
  <si>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</si>
  <si>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</si>
  <si>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</si>
  <si>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</si>
  <si>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</si>
  <si>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</si>
  <si>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</si>
  <si>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</si>
  <si>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</si>
  <si>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</si>
  <si>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</si>
  <si>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</si>
  <si>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</si>
  <si>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</si>
  <si>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</si>
  <si>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</si>
  <si>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</si>
  <si>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</si>
  <si>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</si>
  <si>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</si>
  <si>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</si>
  <si>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</si>
  <si>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</si>
  <si>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</si>
  <si>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</si>
  <si>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</si>
  <si>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</si>
  <si>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</si>
  <si>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</si>
  <si>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</si>
  <si>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</si>
  <si>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</si>
  <si>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</si>
  <si>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</si>
  <si>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</si>
  <si>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</si>
  <si>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</si>
  <si>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</si>
  <si>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</si>
  <si>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</si>
  <si>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</si>
  <si>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</si>
  <si>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</si>
  <si>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</si>
  <si>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</si>
  <si>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</si>
  <si>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</si>
  <si>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</si>
  <si>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</si>
  <si>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</si>
  <si>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</si>
  <si>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</si>
  <si>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</si>
  <si>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</si>
  <si>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</si>
  <si>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</si>
  <si>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</si>
  <si>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</si>
  <si>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</si>
  <si>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</si>
  <si>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</si>
  <si>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</si>
  <si>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</si>
  <si>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</si>
  <si>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</si>
  <si>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</si>
  <si>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</si>
  <si>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</si>
  <si>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</si>
  <si>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</si>
  <si>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</si>
  <si>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</si>
  <si>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</si>
  <si>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</si>
  <si>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</si>
  <si>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</si>
  <si>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</si>
  <si>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</si>
  <si>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</si>
  <si>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</si>
  <si>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</si>
  <si>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</si>
  <si>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</si>
  <si>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</si>
  <si>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</si>
  <si>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</si>
  <si>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</si>
  <si>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</si>
  <si>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</si>
  <si>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</si>
  <si>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</si>
  <si>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</si>
  <si>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</si>
  <si>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</si>
  <si>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</si>
  <si>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</si>
  <si>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</si>
  <si>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</si>
  <si>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</si>
  <si>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</si>
  <si>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</si>
  <si>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</si>
  <si>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</si>
  <si>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</si>
  <si>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</si>
  <si>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</si>
  <si>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</si>
  <si>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</si>
  <si>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</si>
  <si>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</si>
  <si>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</si>
  <si>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</si>
  <si>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</si>
  <si>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</si>
  <si>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</si>
  <si>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</si>
  <si>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</si>
  <si>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</si>
  <si>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</si>
  <si>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</si>
  <si>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</si>
  <si>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</si>
  <si>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</si>
  <si>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</si>
  <si>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</si>
  <si>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</si>
  <si>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</si>
  <si>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</si>
  <si>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</si>
  <si>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</si>
  <si>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</si>
  <si>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</si>
  <si>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</si>
  <si>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</si>
  <si>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</si>
  <si>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</si>
  <si>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</si>
  <si>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</si>
  <si>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</si>
  <si>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</si>
  <si>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</si>
  <si>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</si>
  <si>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</si>
  <si>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</si>
  <si>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</si>
  <si>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</si>
  <si>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</si>
  <si>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</si>
  <si>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</si>
  <si>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</si>
  <si>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</si>
  <si>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</si>
  <si>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</si>
  <si>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</si>
  <si>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</si>
  <si>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</si>
  <si>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</si>
  <si>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</si>
  <si>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</si>
  <si>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</si>
  <si>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</si>
  <si>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</si>
  <si>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</si>
  <si>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</si>
  <si>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</si>
  <si>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</si>
  <si>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</si>
  <si>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</si>
  <si>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</si>
  <si>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</si>
  <si>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</si>
  <si>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</si>
  <si>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</si>
  <si>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</si>
  <si>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</si>
  <si>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</si>
  <si>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</si>
  <si>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</si>
  <si>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</si>
  <si>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</si>
  <si>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</si>
  <si>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</si>
  <si>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</si>
  <si>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</si>
  <si>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</si>
  <si>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</si>
  <si>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</si>
  <si>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</si>
  <si>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</si>
  <si>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</si>
  <si>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</si>
  <si>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</si>
  <si>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</si>
  <si>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</si>
  <si>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</si>
  <si>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</si>
  <si>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</si>
  <si>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</si>
  <si>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</si>
  <si>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</si>
  <si>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</si>
  <si>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</si>
  <si>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</si>
  <si>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</si>
  <si>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</si>
  <si>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</si>
  <si>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</si>
  <si>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</si>
  <si>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</si>
  <si>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</si>
  <si>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</si>
  <si>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</si>
  <si>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</si>
  <si>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</si>
  <si>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</si>
  <si>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</si>
  <si>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</si>
  <si>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</si>
  <si>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</si>
  <si>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</si>
  <si>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</si>
  <si>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</si>
  <si>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</si>
  <si>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</si>
  <si>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</si>
  <si>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</si>
  <si>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</si>
  <si>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</si>
  <si>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</si>
  <si>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</si>
  <si>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</si>
  <si>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</si>
  <si>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</si>
  <si>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</si>
  <si>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</si>
  <si>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</si>
  <si>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</si>
  <si>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</si>
  <si>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</si>
  <si>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</si>
  <si>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</si>
  <si>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</si>
  <si>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</si>
  <si>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</si>
  <si>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</si>
  <si>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</si>
  <si>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</si>
  <si>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</si>
  <si>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</si>
  <si>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</si>
  <si>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</si>
  <si>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</si>
  <si>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</si>
  <si>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</si>
  <si>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</si>
  <si>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</si>
  <si>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</si>
  <si>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</si>
  <si>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</si>
  <si>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</si>
  <si>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</si>
  <si>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</si>
  <si>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</si>
  <si>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</si>
  <si>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</si>
  <si>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</si>
  <si>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</si>
  <si>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</si>
  <si>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</si>
  <si>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</si>
  <si>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</si>
  <si>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</si>
  <si>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</si>
  <si>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</si>
  <si>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</si>
  <si>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</si>
  <si>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</si>
  <si>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</si>
  <si>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</si>
  <si>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</si>
  <si>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</si>
  <si>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</si>
  <si>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</si>
  <si>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</si>
  <si>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</si>
  <si>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</si>
  <si>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</si>
  <si>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</si>
  <si>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</si>
  <si>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</si>
  <si>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</si>
  <si>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</si>
  <si>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</si>
  <si>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</si>
  <si>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</si>
  <si>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</si>
  <si>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</si>
  <si>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</si>
  <si>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</si>
  <si>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</si>
  <si>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</si>
  <si>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</si>
  <si>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</si>
  <si>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</si>
  <si>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</si>
  <si>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</si>
  <si>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</si>
  <si>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</si>
  <si>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</si>
  <si>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</si>
  <si>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</si>
  <si>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</si>
  <si>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</si>
  <si>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</si>
  <si>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</si>
  <si>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</si>
  <si>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</si>
  <si>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</si>
  <si>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</si>
  <si>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</si>
  <si>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</si>
  <si>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</si>
  <si>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</si>
  <si>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</si>
  <si>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</si>
  <si>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</si>
  <si>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</si>
  <si>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</si>
  <si>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</si>
  <si>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</si>
  <si>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</si>
  <si>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</si>
  <si>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</si>
  <si>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</si>
  <si>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</si>
  <si>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</si>
  <si>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</si>
  <si>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</si>
  <si>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</si>
  <si>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</si>
  <si>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</si>
  <si>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</si>
  <si>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</si>
  <si>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</si>
  <si>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</si>
  <si>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</si>
  <si>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</si>
  <si>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</si>
  <si>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</si>
  <si>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</si>
  <si>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</si>
  <si>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</si>
  <si>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</si>
  <si>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</si>
  <si>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</si>
  <si>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</si>
  <si>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</si>
  <si>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</si>
  <si>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</si>
  <si>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</si>
  <si>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</si>
  <si>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</si>
  <si>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</si>
  <si>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</si>
  <si>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</si>
  <si>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</si>
  <si>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</si>
  <si>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</si>
  <si>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</si>
  <si>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</si>
  <si>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</si>
  <si>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</si>
  <si>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</si>
  <si>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</si>
  <si>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</si>
  <si>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</si>
  <si>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</si>
  <si>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</si>
  <si>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</si>
  <si>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</si>
  <si>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</si>
  <si>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</si>
  <si>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</si>
  <si>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</si>
  <si>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</si>
  <si>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</si>
  <si>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</si>
  <si>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</si>
  <si>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</si>
  <si>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</si>
  <si>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</si>
  <si>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</si>
  <si>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</si>
  <si>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</si>
  <si>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</si>
  <si>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</si>
  <si>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</si>
  <si>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</si>
  <si>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</si>
  <si>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</si>
  <si>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</si>
  <si>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</si>
  <si>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</si>
  <si>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</si>
  <si>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</si>
  <si>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</si>
  <si>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</si>
  <si>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</si>
  <si>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</si>
  <si>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</si>
  <si>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</si>
  <si>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</si>
  <si>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</si>
  <si>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</si>
  <si>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</si>
  <si>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</si>
  <si>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</si>
  <si>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</si>
  <si>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</si>
  <si>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</si>
  <si>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</si>
  <si>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</si>
  <si>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</si>
  <si>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</si>
  <si>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</si>
  <si>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</si>
  <si>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</si>
  <si>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</si>
  <si>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</si>
  <si>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</si>
  <si>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</si>
  <si>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</si>
  <si>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</si>
  <si>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</si>
  <si>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</si>
  <si>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</si>
  <si>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</si>
  <si>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</si>
  <si>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</si>
  <si>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</si>
  <si>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</si>
  <si>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</si>
  <si>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</si>
  <si>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</si>
  <si>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</si>
  <si>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</si>
  <si>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</si>
  <si>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</si>
  <si>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</si>
  <si>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</si>
  <si>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</si>
  <si>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</si>
  <si>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</si>
  <si>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</si>
  <si>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</si>
  <si>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</si>
  <si>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</si>
  <si>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</si>
  <si>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</si>
  <si>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</si>
  <si>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</si>
  <si>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</si>
  <si>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</si>
  <si>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</si>
  <si>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</si>
  <si>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</si>
  <si>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</si>
  <si>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</si>
  <si>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</si>
  <si>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</si>
  <si>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</si>
  <si>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</si>
  <si>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</si>
  <si>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</si>
  <si>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</si>
  <si>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</si>
  <si>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</si>
  <si>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</si>
  <si>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</si>
  <si>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</si>
  <si>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</si>
  <si>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</si>
  <si>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</si>
  <si>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</si>
  <si>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</si>
  <si>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</si>
  <si>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</si>
  <si>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</si>
  <si>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</si>
  <si>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</si>
  <si>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</si>
  <si>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</si>
  <si>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</si>
  <si>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</si>
  <si>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</si>
  <si>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</si>
  <si>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</si>
  <si>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</si>
  <si>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</si>
  <si>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</si>
  <si>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</si>
  <si>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</si>
  <si>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</si>
  <si>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</si>
  <si>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</si>
  <si>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</si>
  <si>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</si>
  <si>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</si>
  <si>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</si>
  <si>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</si>
  <si>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</si>
  <si>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</si>
  <si>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</si>
  <si>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</si>
  <si>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</si>
  <si>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</si>
  <si>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</si>
  <si>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</si>
  <si>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</si>
  <si>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</si>
  <si>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</si>
  <si>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</si>
  <si>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</si>
  <si>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</si>
  <si>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</si>
  <si>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</si>
  <si>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</si>
  <si>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</si>
  <si>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</si>
  <si>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</si>
  <si>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</si>
  <si>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</si>
  <si>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</si>
  <si>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</si>
  <si>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</si>
  <si>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</si>
  <si>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</si>
  <si>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</si>
  <si>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</si>
  <si>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</si>
  <si>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</si>
  <si>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</si>
  <si>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</si>
  <si>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</si>
  <si>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</si>
  <si>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</si>
  <si>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</si>
  <si>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</si>
  <si>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</si>
  <si>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</si>
  <si>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</si>
  <si>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</si>
  <si>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</si>
  <si>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</si>
  <si>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</si>
  <si>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</si>
  <si>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</si>
  <si>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</si>
  <si>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</si>
  <si>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</si>
  <si>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</si>
  <si>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</si>
  <si>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</si>
  <si>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</si>
  <si>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</si>
  <si>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</si>
  <si>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</si>
  <si>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</si>
  <si>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</si>
  <si>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</si>
  <si>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</si>
  <si>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</si>
  <si>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</si>
  <si>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</si>
  <si>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</si>
  <si>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</si>
  <si>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</si>
  <si>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</si>
  <si>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</si>
  <si>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</si>
  <si>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</si>
  <si>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</si>
  <si>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</si>
  <si>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</si>
  <si>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</si>
  <si>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</si>
  <si>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</si>
  <si>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</si>
  <si>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</si>
  <si>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</si>
  <si>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</si>
  <si>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</si>
  <si>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</si>
  <si>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</si>
  <si>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</si>
  <si>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</si>
  <si>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</si>
  <si>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</si>
  <si>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</si>
  <si>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</si>
  <si>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</si>
  <si>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</si>
  <si>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</si>
  <si>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</si>
  <si>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</si>
  <si>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</si>
  <si>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</si>
  <si>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</si>
  <si>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</si>
  <si>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</si>
  <si>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</si>
  <si>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</si>
  <si>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</si>
  <si>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</si>
  <si>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</si>
  <si>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</si>
  <si>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</si>
  <si>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</si>
  <si>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</si>
  <si>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</si>
  <si>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</si>
  <si>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</si>
  <si>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</si>
  <si>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</si>
  <si>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</si>
  <si>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</si>
  <si>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</si>
  <si>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</si>
  <si>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</si>
  <si>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</si>
  <si>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</si>
  <si>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</si>
  <si>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</si>
  <si>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</si>
  <si>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</si>
  <si>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</si>
  <si>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</si>
  <si>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</si>
  <si>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</si>
  <si>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</si>
  <si>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</si>
  <si>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</si>
  <si>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</si>
  <si>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</si>
  <si>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</si>
  <si>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</si>
  <si>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</si>
  <si>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</si>
  <si>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</si>
  <si>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</si>
  <si>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</si>
  <si>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</si>
  <si>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</si>
  <si>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</si>
  <si>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</si>
  <si>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</si>
  <si>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</si>
  <si>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</si>
  <si>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</si>
  <si>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</si>
  <si>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</si>
  <si>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</si>
  <si>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</si>
  <si>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</si>
  <si>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</si>
  <si>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</si>
  <si>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</si>
  <si>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</si>
  <si>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</si>
  <si>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</si>
  <si>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</si>
  <si>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</si>
  <si>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</si>
  <si>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</si>
  <si>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</si>
  <si>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</si>
  <si>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</si>
  <si>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</si>
  <si>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</si>
  <si>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</si>
  <si>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</si>
  <si>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</si>
  <si>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</si>
  <si>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</si>
  <si>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</si>
  <si>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</si>
  <si>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</si>
  <si>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</si>
  <si>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</si>
  <si>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</si>
  <si>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</si>
  <si>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</si>
  <si>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</si>
  <si>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</si>
  <si>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</si>
  <si>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</si>
  <si>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</si>
  <si>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</si>
  <si>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</si>
  <si>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</si>
  <si>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</si>
  <si>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</si>
  <si>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</si>
  <si>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</si>
  <si>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</si>
  <si>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</si>
  <si>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</si>
  <si>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</si>
  <si>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</si>
  <si>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</si>
  <si>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</si>
  <si>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</si>
  <si>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</si>
  <si>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</si>
  <si>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</si>
  <si>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</si>
  <si>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</si>
  <si>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</si>
  <si>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</si>
  <si>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</si>
  <si>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</si>
  <si>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</si>
  <si>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</si>
  <si>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</si>
  <si>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</si>
  <si>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</si>
  <si>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</si>
  <si>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</si>
  <si>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</si>
  <si>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</si>
  <si>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</si>
  <si>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</si>
  <si>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</si>
  <si>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</si>
  <si>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</si>
  <si>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</si>
  <si>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</si>
  <si>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</si>
  <si>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</si>
  <si>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</si>
  <si>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</si>
  <si>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</si>
  <si>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</si>
  <si>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</si>
  <si>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</si>
  <si>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</si>
  <si>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</si>
  <si>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</si>
  <si>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</si>
  <si>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</si>
  <si>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</si>
  <si>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</si>
  <si>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</si>
  <si>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</si>
  <si>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</si>
  <si>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</si>
  <si>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</si>
  <si>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</si>
  <si>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</si>
  <si>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</si>
  <si>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</si>
  <si>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</si>
  <si>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</si>
  <si>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</si>
  <si>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</si>
  <si>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</si>
  <si>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</si>
  <si>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</si>
  <si>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</si>
  <si>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</si>
  <si>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</si>
  <si>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</si>
  <si>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</si>
  <si>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</si>
  <si>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</si>
  <si>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</si>
  <si>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</si>
  <si>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</si>
  <si>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</si>
  <si>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</si>
  <si>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</si>
  <si>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</si>
  <si>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</si>
  <si>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</si>
  <si>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</si>
  <si>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</si>
  <si>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</si>
  <si>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</si>
  <si>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</si>
  <si>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</si>
  <si>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</si>
  <si>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</si>
  <si>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</si>
  <si>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</si>
  <si>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</si>
  <si>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</si>
  <si>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</si>
  <si>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</si>
  <si>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</si>
  <si>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</si>
  <si>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</si>
  <si>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</si>
  <si>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</si>
  <si>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</si>
  <si>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</si>
  <si>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</si>
  <si>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</si>
  <si>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</si>
  <si>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</si>
  <si>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</si>
  <si>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</si>
  <si>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</si>
  <si>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</si>
  <si>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</si>
  <si>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</si>
  <si>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</si>
  <si>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</si>
  <si>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</si>
  <si>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</si>
  <si>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</si>
  <si>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</si>
  <si>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</si>
  <si>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</si>
  <si>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</si>
  <si>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</si>
  <si>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</si>
  <si>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</si>
  <si>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</si>
  <si>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</si>
  <si>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</si>
  <si>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</si>
  <si>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</si>
  <si>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</si>
  <si>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</si>
  <si>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</si>
  <si>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</si>
  <si>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</si>
  <si>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</si>
  <si>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</si>
  <si>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</si>
  <si>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</si>
  <si>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</si>
  <si>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</si>
  <si>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</si>
  <si>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</si>
  <si>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</si>
  <si>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</si>
  <si>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</si>
  <si>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</si>
  <si>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</si>
  <si>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</si>
  <si>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</si>
  <si>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</si>
  <si>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</si>
  <si>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</si>
  <si>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</si>
  <si>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</si>
  <si>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</si>
  <si>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</si>
  <si>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</si>
  <si>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</si>
  <si>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</si>
  <si>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</si>
  <si>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</si>
  <si>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</si>
  <si>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</si>
  <si>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</si>
  <si>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</si>
  <si>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</si>
  <si>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</si>
  <si>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</si>
  <si>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</si>
  <si>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</si>
  <si>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</si>
  <si>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</si>
  <si>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</si>
  <si>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</si>
  <si>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</si>
  <si>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</si>
  <si>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</si>
  <si>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</si>
  <si>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</si>
  <si>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</si>
  <si>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</si>
  <si>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</si>
  <si>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</si>
  <si>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</si>
  <si>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</si>
  <si>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</si>
  <si>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</si>
  <si>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</si>
  <si>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</si>
  <si>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</si>
  <si>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</si>
  <si>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</si>
  <si>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</si>
  <si>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</si>
  <si>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</si>
  <si>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</si>
  <si>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</si>
  <si>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</si>
  <si>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</si>
  <si>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</si>
  <si>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</si>
  <si>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</si>
  <si>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</si>
  <si>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</si>
  <si>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</si>
  <si>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</si>
  <si>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</si>
  <si>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</si>
  <si>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</si>
  <si>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</si>
  <si>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</si>
  <si>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</si>
  <si>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</si>
  <si>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</si>
  <si>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</si>
  <si>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</si>
  <si>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</si>
  <si>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</si>
  <si>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</si>
  <si>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</si>
  <si>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</si>
  <si>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</si>
  <si>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</si>
  <si>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</si>
  <si>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</si>
  <si>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</si>
  <si>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</si>
  <si>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</si>
  <si>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</si>
  <si>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</si>
  <si>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</si>
  <si>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</si>
  <si>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</si>
  <si>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</si>
  <si>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</si>
  <si>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</si>
  <si>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</si>
  <si>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</si>
  <si>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</si>
  <si>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</si>
  <si>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</si>
  <si>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</si>
  <si>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</si>
  <si>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</si>
  <si>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</si>
  <si>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</si>
  <si>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</si>
  <si>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</si>
  <si>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</si>
  <si>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</si>
  <si>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</si>
  <si>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</si>
  <si>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</si>
  <si>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</si>
  <si>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</si>
  <si>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</si>
  <si>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</si>
  <si>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</si>
  <si>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</si>
  <si>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</si>
  <si>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</si>
  <si>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</si>
  <si>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</si>
  <si>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</si>
  <si>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</si>
  <si>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</si>
  <si>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</si>
  <si>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</si>
  <si>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</si>
  <si>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</si>
  <si>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</si>
  <si>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</si>
  <si>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</si>
  <si>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</si>
  <si>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</si>
  <si>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</si>
  <si>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</si>
  <si>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</si>
  <si>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</si>
  <si>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</si>
  <si>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</si>
  <si>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</si>
  <si>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</si>
  <si>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</si>
  <si>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</si>
  <si>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</si>
  <si>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</si>
  <si>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</si>
  <si>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</si>
  <si>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</si>
  <si>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</si>
  <si>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</si>
  <si>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</si>
  <si>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</si>
  <si>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</si>
  <si>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</si>
  <si>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</si>
  <si>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</si>
  <si>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</si>
  <si>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</si>
  <si>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</si>
  <si>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</si>
  <si>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</si>
  <si>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</si>
  <si>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</si>
  <si>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</si>
  <si>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</si>
  <si>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</si>
  <si>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</si>
  <si>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</si>
  <si>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</si>
  <si>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</si>
  <si>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</si>
  <si>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</si>
  <si>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</si>
  <si>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</si>
  <si>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</si>
  <si>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</si>
  <si>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</si>
  <si>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</si>
  <si>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</si>
  <si>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</si>
  <si>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</si>
  <si>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</si>
  <si>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</si>
  <si>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</si>
  <si>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</si>
  <si>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</si>
  <si>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</si>
  <si>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</si>
  <si>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</si>
  <si>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</si>
  <si>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</si>
  <si>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</si>
  <si>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</si>
  <si>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</si>
  <si>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</si>
  <si>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</si>
  <si>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</si>
  <si>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</si>
  <si>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</si>
  <si>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</si>
  <si>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</si>
  <si>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</si>
  <si>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</si>
  <si>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</si>
  <si>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</si>
  <si>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</si>
  <si>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</si>
  <si>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</si>
  <si>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</si>
  <si>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</si>
  <si>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</si>
  <si>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</si>
  <si>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</si>
  <si>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</si>
  <si>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</si>
  <si>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</si>
  <si>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</si>
  <si>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</si>
  <si>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</si>
  <si>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</si>
  <si>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</si>
  <si>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</si>
  <si>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</si>
  <si>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</si>
  <si>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</si>
  <si>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</si>
  <si>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</si>
  <si>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</si>
  <si>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</si>
  <si>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</si>
  <si>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</si>
  <si>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</si>
  <si>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</si>
  <si>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</si>
  <si>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</si>
  <si>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</si>
  <si>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</si>
  <si>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</si>
  <si>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</si>
  <si>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</si>
  <si>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</si>
  <si>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</si>
  <si>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</si>
  <si>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</si>
  <si>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</si>
  <si>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</si>
  <si>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</si>
  <si>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</si>
  <si>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</si>
  <si>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</si>
  <si>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</si>
  <si>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</si>
  <si>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</si>
  <si>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</si>
  <si>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</si>
  <si>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</si>
  <si>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</si>
  <si>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</si>
  <si>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</si>
  <si>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</si>
  <si>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</si>
  <si>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</si>
  <si>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</si>
  <si>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</si>
  <si>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</si>
  <si>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</si>
  <si>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</si>
  <si>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</si>
  <si>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</si>
  <si>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</si>
  <si>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</si>
  <si>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</si>
  <si>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</si>
  <si>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</si>
  <si>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</si>
  <si>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</si>
  <si>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</si>
  <si>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</si>
  <si>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</si>
  <si>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</si>
  <si>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</si>
  <si>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</si>
  <si>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</si>
  <si>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</si>
  <si>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</si>
  <si>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</si>
  <si>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</si>
  <si>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</si>
  <si>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</si>
  <si>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</si>
  <si>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</si>
  <si>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</si>
  <si>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</si>
  <si>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</si>
  <si>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</si>
  <si>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</si>
  <si>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</si>
  <si>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</si>
  <si>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</si>
  <si>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</si>
  <si>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</si>
  <si>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</si>
  <si>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</si>
  <si>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</si>
  <si>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</si>
  <si>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</si>
  <si>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</si>
  <si>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</si>
  <si>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</si>
  <si>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</si>
  <si>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</si>
  <si>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</si>
  <si>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</si>
  <si>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</si>
  <si>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</si>
  <si>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</si>
  <si>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</si>
  <si>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</si>
  <si>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</si>
  <si>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</si>
  <si>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</si>
  <si>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</si>
  <si>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</si>
  <si>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</si>
  <si>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</si>
  <si>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</si>
  <si>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</si>
  <si>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</si>
  <si>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</si>
  <si>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</si>
  <si>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</si>
  <si>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</si>
  <si>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</si>
  <si>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</si>
  <si>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</si>
  <si>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</si>
  <si>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</si>
  <si>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</si>
  <si>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</si>
  <si>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</si>
  <si>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</si>
  <si>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</si>
  <si>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</si>
  <si>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</si>
  <si>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</si>
  <si>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</si>
  <si>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</si>
  <si>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</si>
  <si>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</si>
  <si>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</si>
  <si>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</si>
  <si>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</si>
  <si>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</si>
  <si>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</si>
  <si>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</si>
  <si>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</si>
  <si>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</si>
  <si>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</si>
  <si>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</si>
  <si>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</si>
  <si>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</si>
  <si>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</si>
  <si>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</si>
  <si>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</si>
  <si>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</si>
  <si>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</si>
  <si>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</si>
  <si>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</si>
  <si>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</si>
  <si>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</si>
  <si>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</si>
  <si>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</si>
  <si>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</si>
  <si>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</si>
  <si>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</si>
  <si>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</si>
  <si>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</si>
  <si>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</si>
  <si>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</si>
  <si>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</si>
  <si>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</si>
  <si>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</si>
  <si>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</si>
  <si>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</si>
  <si>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</si>
  <si>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</si>
  <si>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</si>
  <si>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</si>
  <si>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</si>
  <si>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</si>
  <si>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</si>
  <si>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</si>
  <si>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</si>
  <si>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</si>
  <si>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</si>
  <si>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</si>
  <si>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</si>
  <si>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</si>
  <si>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</si>
  <si>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</si>
  <si>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</si>
  <si>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</si>
  <si>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</si>
  <si>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</si>
  <si>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</si>
  <si>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</si>
  <si>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</si>
  <si>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</si>
  <si>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</si>
  <si>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</si>
  <si>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</si>
  <si>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</si>
  <si>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</si>
  <si>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</si>
  <si>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</si>
  <si>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</si>
  <si>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</si>
  <si>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</si>
  <si>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</si>
  <si>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</si>
  <si>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</si>
  <si>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</si>
  <si>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</si>
  <si>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</si>
  <si>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</si>
  <si>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</si>
  <si>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</si>
  <si>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</si>
  <si>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</si>
  <si>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</si>
  <si>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</si>
  <si>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</si>
  <si>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</si>
  <si>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</si>
  <si>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</si>
  <si>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</si>
  <si>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</si>
  <si>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</si>
  <si>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</si>
  <si>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</si>
  <si>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</si>
  <si>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</si>
  <si>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</si>
  <si>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</si>
  <si>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</si>
  <si>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</si>
  <si>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</si>
  <si>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</si>
  <si>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</si>
  <si>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</si>
  <si>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</si>
  <si>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</si>
  <si>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</si>
  <si>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</si>
  <si>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</si>
  <si>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</si>
  <si>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</si>
  <si>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</si>
  <si>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</si>
  <si>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</si>
  <si>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</si>
  <si>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</si>
  <si>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</si>
  <si>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</si>
  <si>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</si>
  <si>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</si>
  <si>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</si>
  <si>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</si>
  <si>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</si>
  <si>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</si>
  <si>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</si>
  <si>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</si>
  <si>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</si>
  <si>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</si>
  <si>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</si>
  <si>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</si>
  <si>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</si>
  <si>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</si>
  <si>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</si>
  <si>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</si>
  <si>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</si>
  <si>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</si>
  <si>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</si>
  <si>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</si>
  <si>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</si>
  <si>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</si>
  <si>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</si>
  <si>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</si>
  <si>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</si>
  <si>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</si>
  <si>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</si>
  <si>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</si>
  <si>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</si>
  <si>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</si>
  <si>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</si>
  <si>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</si>
  <si>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</si>
  <si>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</si>
  <si>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</si>
  <si>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</si>
  <si>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</si>
  <si>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</si>
  <si>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</si>
  <si>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</si>
  <si>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</si>
  <si>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</si>
  <si>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</si>
  <si>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</si>
  <si>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</si>
  <si>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</si>
  <si>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</si>
  <si>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</si>
  <si>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</si>
  <si>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</si>
  <si>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</si>
  <si>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</si>
  <si>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</si>
  <si>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</si>
  <si>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</si>
  <si>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</si>
  <si>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</si>
  <si>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</si>
  <si>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</si>
  <si>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</si>
  <si>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</si>
  <si>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</si>
  <si>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</si>
  <si>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</si>
  <si>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</si>
  <si>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</si>
  <si>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</si>
  <si>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</si>
  <si>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</si>
  <si>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</si>
  <si>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</si>
  <si>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</si>
  <si>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</si>
  <si>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</si>
  <si>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</si>
  <si>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</si>
  <si>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</si>
  <si>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</si>
  <si>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</si>
  <si>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</si>
  <si>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</si>
  <si>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</si>
  <si>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</si>
  <si>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</si>
  <si>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</si>
  <si>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</si>
  <si>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</si>
  <si>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</si>
  <si>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</si>
  <si>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</si>
  <si>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</si>
  <si>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</si>
  <si>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</si>
  <si>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</si>
  <si>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</si>
  <si>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</si>
  <si>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</si>
  <si>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</si>
  <si>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</si>
  <si>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</si>
  <si>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</si>
  <si>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</si>
  <si>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</si>
  <si>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</si>
  <si>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</si>
  <si>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</si>
  <si>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</si>
  <si>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</si>
  <si>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</si>
  <si>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</si>
  <si>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</si>
  <si>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</si>
  <si>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</si>
  <si>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</si>
  <si>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</si>
  <si>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</si>
  <si>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</si>
  <si>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</si>
  <si>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</si>
  <si>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</si>
  <si>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</si>
  <si>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</si>
  <si>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</si>
  <si>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</si>
  <si>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</si>
  <si>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</si>
  <si>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</si>
  <si>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</si>
  <si>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</si>
  <si>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</si>
  <si>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</si>
  <si>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</si>
  <si>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</si>
  <si>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</si>
  <si>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</si>
  <si>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</si>
  <si>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</si>
  <si>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</si>
  <si>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</si>
  <si>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</si>
  <si>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</si>
  <si>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</si>
  <si>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</si>
  <si>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</si>
  <si>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</si>
  <si>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</si>
  <si>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</si>
  <si>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</si>
  <si>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</si>
  <si>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</si>
  <si>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</si>
  <si>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</si>
  <si>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</si>
  <si>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</si>
  <si>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</si>
  <si>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</si>
  <si>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</si>
  <si>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</si>
  <si>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</si>
  <si>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</si>
  <si>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</si>
  <si>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</si>
  <si>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</si>
  <si>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</si>
  <si>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</si>
  <si>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</si>
  <si>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</si>
  <si>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</si>
  <si>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</si>
  <si>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</si>
  <si>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</si>
  <si>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</si>
  <si>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</si>
  <si>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</si>
  <si>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</si>
  <si>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</si>
  <si>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</si>
  <si>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</si>
  <si>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</si>
  <si>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</si>
  <si>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</si>
  <si>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</si>
  <si>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</si>
  <si>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</si>
  <si>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</si>
  <si>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</si>
  <si>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</si>
  <si>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</si>
  <si>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</si>
  <si>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</si>
  <si>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</si>
  <si>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</si>
  <si>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</si>
  <si>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</si>
  <si>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</si>
  <si>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</si>
  <si>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</si>
  <si>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</si>
  <si>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</si>
  <si>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</si>
  <si>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</si>
  <si>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</si>
  <si>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</si>
  <si>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</si>
  <si>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</si>
  <si>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</si>
  <si>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</si>
  <si>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</si>
  <si>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</si>
  <si>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</si>
  <si>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</si>
  <si>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</si>
  <si>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</si>
  <si>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</si>
  <si>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</si>
  <si>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</si>
  <si>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</si>
  <si>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</si>
  <si>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</si>
  <si>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</si>
  <si>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</si>
  <si>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</si>
  <si>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</si>
  <si>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</si>
  <si>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</si>
  <si>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</si>
  <si>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</si>
  <si>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</si>
  <si>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</si>
  <si>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</si>
  <si>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</si>
  <si>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</si>
  <si>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</si>
  <si>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</si>
  <si>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</si>
  <si>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</si>
  <si>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</si>
  <si>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</si>
  <si>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</si>
  <si>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</si>
  <si>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</si>
  <si>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</si>
  <si>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</si>
  <si>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</si>
  <si>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</si>
  <si>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</si>
  <si>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</si>
  <si>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</si>
  <si>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</si>
  <si>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</si>
  <si>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</si>
  <si>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</si>
  <si>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</si>
  <si>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</si>
  <si>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</si>
  <si>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</si>
  <si>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</si>
  <si>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</si>
  <si>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</si>
  <si>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</si>
  <si>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</si>
  <si>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</si>
  <si>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</si>
  <si>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</si>
  <si>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</si>
  <si>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</si>
  <si>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</si>
  <si>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</si>
  <si>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</si>
  <si>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</si>
  <si>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</si>
  <si>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</si>
  <si>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</si>
  <si>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</si>
  <si>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</si>
  <si>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</si>
  <si>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</si>
  <si>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</si>
  <si>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</si>
  <si>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</si>
  <si>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</si>
  <si>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</si>
  <si>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</si>
  <si>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</si>
  <si>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</si>
  <si>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</si>
  <si>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</si>
  <si>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</si>
  <si>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</si>
  <si>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</si>
  <si>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</si>
  <si>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</si>
  <si>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</si>
  <si>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</si>
  <si>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</si>
  <si>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</si>
  <si>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</si>
  <si>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</si>
  <si>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</si>
  <si>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</si>
  <si>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</si>
  <si>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</si>
  <si>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</si>
  <si>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</si>
  <si>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</si>
  <si>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</si>
  <si>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</si>
  <si>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</si>
  <si>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</si>
  <si>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</si>
  <si>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</si>
  <si>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</si>
  <si>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</si>
  <si>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</si>
  <si>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</si>
  <si>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</si>
  <si>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</si>
  <si>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</si>
  <si>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</si>
  <si>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</si>
  <si>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</si>
  <si>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</si>
  <si>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</si>
  <si>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</si>
  <si>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</si>
  <si>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</si>
  <si>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</si>
  <si>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</si>
  <si>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</si>
  <si>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</si>
  <si>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</si>
  <si>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</si>
  <si>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</si>
  <si>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</si>
  <si>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</si>
  <si>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</si>
  <si>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</si>
  <si>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</si>
  <si>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</si>
  <si>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</si>
  <si>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</si>
  <si>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</si>
  <si>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</si>
  <si>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</si>
  <si>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</si>
  <si>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</si>
  <si>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</si>
  <si>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</si>
  <si>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</si>
  <si>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</si>
  <si>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</si>
  <si>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</si>
  <si>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</si>
  <si>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</si>
  <si>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</si>
  <si>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</si>
  <si>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</si>
  <si>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</si>
  <si>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</si>
  <si>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</si>
  <si>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</si>
  <si>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</si>
  <si>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</si>
  <si>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</si>
  <si>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</si>
  <si>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</si>
  <si>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</si>
  <si>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</si>
  <si>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</si>
  <si>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</si>
  <si>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</si>
  <si>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</si>
  <si>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</si>
  <si>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</si>
  <si>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</si>
  <si>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</si>
  <si>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</si>
  <si>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</si>
  <si>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</si>
  <si>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</si>
  <si>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</si>
  <si>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</si>
  <si>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</si>
  <si>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</si>
  <si>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</si>
  <si>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</si>
  <si>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</si>
  <si>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</si>
  <si>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</si>
  <si>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</si>
  <si>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</si>
  <si>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</si>
  <si>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</si>
  <si>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</si>
  <si>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</si>
  <si>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</si>
  <si>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</si>
  <si>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</si>
  <si>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</si>
  <si>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</si>
  <si>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</si>
  <si>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</si>
  <si>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</si>
  <si>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</si>
  <si>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</si>
  <si>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</si>
  <si>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</si>
  <si>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</si>
  <si>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</si>
  <si>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</si>
  <si>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</si>
  <si>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</si>
  <si>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</si>
  <si>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</si>
  <si>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</si>
  <si>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</si>
  <si>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</si>
  <si>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</si>
  <si>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</si>
  <si>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</si>
  <si>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</si>
  <si>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</si>
  <si>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</si>
  <si>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</si>
  <si>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</si>
  <si>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</si>
  <si>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</si>
  <si>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</si>
  <si>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</si>
  <si>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</si>
  <si>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</si>
  <si>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</si>
  <si>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</si>
  <si>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</si>
  <si>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</si>
  <si>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</si>
  <si>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</si>
  <si>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</si>
  <si>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</si>
  <si>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</si>
  <si>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</si>
  <si>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</si>
  <si>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</si>
  <si>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</si>
  <si>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</si>
  <si>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</si>
  <si>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</si>
  <si>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</si>
  <si>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</si>
  <si>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</si>
  <si>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</si>
  <si>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</si>
  <si>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</si>
  <si>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</si>
  <si>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</si>
  <si>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</si>
  <si>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</si>
  <si>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</si>
  <si>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</si>
  <si>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</si>
  <si>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</si>
  <si>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</si>
  <si>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</si>
  <si>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</si>
  <si>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</si>
  <si>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</si>
  <si>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</si>
  <si>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</si>
  <si>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</si>
  <si>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</si>
  <si>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</si>
  <si>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</si>
  <si>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</si>
  <si>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</si>
  <si>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</si>
  <si>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</si>
  <si>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</si>
  <si>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</si>
  <si>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</si>
  <si>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</si>
  <si>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</si>
  <si>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</si>
  <si>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</si>
  <si>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</si>
  <si>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</si>
  <si>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</si>
  <si>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</si>
  <si>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</si>
  <si>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</si>
  <si>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</si>
  <si>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</si>
  <si>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</si>
  <si>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</si>
  <si>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</si>
  <si>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</si>
  <si>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</si>
  <si>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</si>
  <si>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</si>
  <si>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</si>
  <si>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</si>
  <si>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</si>
  <si>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</si>
  <si>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</si>
  <si>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</si>
  <si>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</si>
  <si>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</si>
  <si>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</si>
  <si>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</si>
  <si>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</si>
  <si>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</si>
  <si>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</si>
  <si>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</si>
  <si>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</si>
  <si>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</si>
  <si>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</si>
  <si>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</si>
  <si>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</si>
  <si>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</si>
  <si>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</si>
  <si>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</si>
  <si>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</si>
  <si>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</si>
  <si>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</si>
  <si>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</si>
  <si>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</si>
  <si>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</si>
  <si>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</si>
  <si>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</si>
  <si>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</si>
  <si>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</si>
  <si>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</si>
  <si>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</si>
  <si>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</si>
  <si>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</si>
  <si>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</si>
  <si>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</si>
  <si>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</si>
  <si>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</si>
  <si>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</si>
  <si>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</si>
  <si>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</si>
  <si>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</si>
  <si>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</si>
  <si>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</si>
  <si>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</si>
  <si>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</si>
  <si>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</si>
  <si>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</si>
  <si>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</si>
  <si>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</si>
  <si>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</si>
  <si>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</si>
  <si>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</si>
  <si>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</si>
  <si>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</si>
  <si>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</si>
  <si>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</si>
  <si>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</si>
  <si>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</si>
  <si>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</si>
  <si>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</si>
  <si>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</si>
  <si>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</si>
  <si>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</si>
  <si>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</si>
  <si>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</si>
  <si>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</si>
  <si>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</si>
  <si>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</si>
  <si>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</si>
  <si>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</si>
  <si>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</si>
  <si>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</si>
  <si>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</si>
  <si>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</si>
  <si>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</si>
  <si>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</si>
  <si>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</si>
  <si>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</si>
  <si>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</si>
  <si>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</si>
  <si>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</si>
  <si>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</si>
  <si>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</si>
  <si>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</si>
  <si>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</si>
  <si>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</si>
  <si>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</si>
  <si>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</si>
  <si>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</si>
  <si>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</si>
  <si>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</si>
  <si>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</si>
  <si>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</si>
  <si>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</si>
  <si>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</si>
  <si>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</si>
  <si>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</si>
  <si>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</si>
  <si>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</si>
  <si>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</si>
  <si>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</si>
  <si>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</si>
  <si>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</si>
  <si>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</si>
  <si>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</si>
  <si>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</si>
  <si>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</si>
  <si>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</si>
  <si>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</si>
  <si>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</si>
  <si>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</si>
  <si>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</si>
  <si>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</si>
  <si>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</si>
  <si>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</si>
  <si>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</si>
  <si>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</si>
  <si>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</si>
  <si>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</si>
  <si>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</si>
  <si>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</si>
  <si>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</si>
  <si>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</si>
  <si>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</si>
  <si>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</si>
  <si>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</si>
  <si>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</si>
  <si>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</si>
  <si>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</si>
  <si>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</si>
  <si>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</si>
  <si>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</si>
  <si>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</si>
  <si>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</si>
  <si>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</si>
  <si>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</si>
  <si>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</si>
  <si>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</si>
  <si>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</si>
  <si>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</si>
  <si>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</si>
  <si>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</si>
  <si>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</si>
  <si>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</si>
  <si>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</si>
  <si>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</si>
  <si>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</si>
  <si>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</si>
  <si>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</si>
  <si>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</si>
  <si>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</si>
  <si>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</si>
  <si>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</si>
  <si>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</si>
  <si>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</si>
  <si>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</si>
  <si>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</si>
  <si>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</si>
  <si>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</si>
  <si>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</si>
  <si>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</si>
  <si>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</si>
  <si>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</si>
  <si>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</si>
  <si>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</si>
  <si>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</si>
  <si>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</si>
  <si>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</si>
  <si>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</si>
  <si>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</si>
  <si>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</si>
  <si>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</si>
  <si>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</si>
  <si>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</si>
  <si>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</si>
  <si>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</si>
  <si>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</si>
  <si>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</si>
  <si>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</si>
  <si>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</si>
  <si>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</si>
  <si>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</si>
  <si>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</si>
  <si>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</si>
  <si>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</si>
  <si>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</si>
  <si>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</si>
  <si>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</si>
  <si>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</si>
  <si>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</si>
  <si>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</si>
  <si>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</si>
  <si>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</si>
  <si>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</si>
  <si>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</si>
  <si>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</si>
  <si>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</si>
  <si>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</si>
  <si>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</si>
  <si>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</si>
  <si>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</si>
  <si>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</si>
  <si>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</si>
  <si>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</si>
  <si>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</si>
  <si>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</si>
  <si>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</si>
  <si>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</si>
  <si>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</si>
  <si>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</si>
  <si>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</si>
  <si>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</si>
  <si>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</si>
  <si>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</si>
  <si>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</si>
  <si>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</si>
  <si>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</si>
  <si>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</si>
  <si>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</si>
  <si>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</si>
  <si>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</si>
  <si>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</si>
  <si>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</si>
  <si>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</si>
  <si>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</si>
  <si>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</si>
  <si>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</si>
  <si>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</si>
  <si>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</si>
  <si>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</si>
  <si>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</si>
  <si>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</si>
  <si>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</si>
  <si>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</si>
  <si>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</si>
  <si>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</si>
  <si>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</si>
  <si>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</si>
  <si>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</si>
  <si>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</si>
  <si>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</si>
  <si>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</si>
  <si>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</si>
  <si>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</si>
  <si>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</si>
  <si>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</si>
  <si>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</si>
  <si>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</si>
  <si>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</si>
  <si>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</si>
  <si>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</si>
  <si>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</si>
  <si>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</si>
  <si>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</si>
  <si>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</si>
  <si>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</si>
  <si>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</si>
  <si>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</si>
  <si>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</si>
  <si>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</si>
  <si>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</si>
  <si>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</si>
  <si>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</si>
  <si>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</si>
  <si>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</si>
  <si>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</si>
  <si>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</si>
  <si>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</si>
  <si>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</si>
  <si>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</si>
  <si>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</si>
  <si>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</si>
  <si>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</si>
  <si>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</si>
  <si>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</si>
  <si>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</si>
  <si>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</si>
  <si>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</si>
  <si>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</si>
  <si>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</si>
  <si>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</si>
  <si>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</si>
  <si>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</si>
  <si>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</si>
  <si>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</si>
  <si>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</si>
  <si>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</si>
  <si>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</si>
  <si>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</si>
  <si>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</si>
  <si>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</si>
  <si>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</si>
  <si>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</si>
  <si>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</si>
  <si>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</si>
  <si>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</si>
  <si>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</si>
  <si>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</si>
  <si>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</si>
  <si>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</si>
  <si>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</si>
  <si>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</si>
  <si>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</si>
  <si>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</si>
  <si>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</si>
  <si>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</si>
  <si>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</si>
  <si>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</si>
  <si>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</si>
  <si>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</si>
  <si>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</si>
  <si>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</si>
  <si>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</si>
  <si>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</si>
  <si>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</si>
  <si>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</si>
  <si>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</si>
  <si>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</si>
  <si>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</si>
  <si>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</si>
  <si>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</si>
  <si>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</si>
  <si>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</si>
  <si>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</si>
  <si>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</si>
  <si>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</si>
  <si>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</si>
  <si>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</si>
  <si>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</si>
  <si>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</si>
  <si>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</si>
  <si>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</si>
  <si>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</si>
  <si>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</si>
  <si>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</si>
  <si>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</si>
  <si>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</si>
  <si>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</si>
  <si>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</si>
  <si>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</si>
  <si>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</si>
  <si>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</si>
  <si>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</si>
  <si>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</si>
  <si>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</si>
  <si>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</si>
  <si>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</si>
  <si>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</si>
  <si>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</si>
  <si>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</si>
  <si>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</si>
  <si>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</si>
  <si>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</si>
  <si>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</si>
  <si>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</si>
  <si>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</si>
  <si>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</si>
  <si>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</si>
  <si>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</si>
  <si>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</si>
  <si>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</si>
  <si>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</si>
  <si>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</si>
  <si>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</si>
  <si>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</si>
  <si>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</si>
  <si>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</si>
  <si>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</si>
  <si>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</si>
  <si>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</si>
  <si>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</si>
  <si>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</si>
  <si>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</si>
  <si>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</si>
  <si>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</si>
  <si>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</si>
  <si>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</si>
  <si>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</si>
  <si>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</si>
  <si>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</si>
  <si>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</si>
  <si>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</si>
  <si>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</si>
  <si>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</si>
  <si>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</si>
  <si>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</si>
  <si>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</si>
  <si>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</si>
  <si>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</si>
  <si>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</si>
  <si>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</si>
  <si>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</si>
  <si>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</si>
  <si>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</si>
  <si>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</si>
  <si>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</si>
  <si>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</si>
  <si>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</si>
  <si>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</si>
  <si>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</si>
  <si>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</si>
  <si>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</si>
  <si>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</si>
  <si>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</si>
  <si>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</si>
  <si>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</si>
  <si>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</si>
  <si>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</si>
  <si>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</si>
  <si>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</si>
  <si>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</si>
  <si>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</si>
  <si>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</si>
  <si>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</si>
  <si>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</si>
  <si>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</si>
  <si>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</si>
  <si>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</si>
  <si>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</si>
  <si>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</si>
  <si>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</si>
  <si>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</si>
  <si>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</si>
  <si>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</si>
  <si>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</si>
  <si>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</si>
  <si>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</si>
  <si>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</si>
  <si>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</si>
  <si>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</si>
  <si>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</si>
  <si>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</si>
  <si>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</si>
  <si>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</si>
  <si>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</si>
  <si>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</si>
  <si>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</si>
  <si>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</si>
  <si>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</si>
  <si>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</si>
  <si>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</si>
  <si>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</si>
  <si>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</si>
  <si>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</si>
  <si>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</si>
  <si>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</si>
  <si>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</si>
  <si>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</si>
  <si>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</si>
  <si>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</si>
  <si>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</si>
  <si>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</si>
  <si>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</si>
  <si>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</si>
  <si>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</si>
  <si>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</si>
  <si>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</si>
  <si>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</si>
  <si>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</si>
  <si>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</si>
  <si>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</si>
  <si>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</si>
  <si>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</si>
  <si>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</si>
  <si>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</si>
  <si>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</si>
  <si>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</si>
  <si>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</si>
  <si>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</si>
  <si>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</si>
  <si>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</si>
  <si>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</si>
  <si>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</si>
  <si>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</si>
  <si>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</si>
  <si>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</si>
  <si>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</si>
  <si>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</si>
  <si>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</si>
  <si>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</si>
  <si>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</si>
  <si>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</si>
  <si>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</si>
  <si>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</si>
  <si>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</si>
  <si>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</si>
  <si>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</si>
  <si>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</si>
  <si>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</si>
  <si>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</si>
  <si>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</si>
  <si>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</si>
  <si>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</si>
  <si>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</si>
  <si>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</si>
  <si>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</si>
  <si>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</si>
  <si>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</si>
  <si>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</si>
  <si>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</si>
  <si>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</si>
  <si>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</si>
  <si>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</si>
  <si>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</si>
  <si>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</si>
  <si>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</si>
  <si>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</si>
  <si>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</si>
  <si>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</si>
  <si>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</si>
  <si>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</si>
  <si>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</si>
  <si>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</si>
  <si>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</si>
  <si>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</si>
  <si>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</si>
  <si>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</si>
  <si>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</si>
  <si>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</si>
  <si>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</si>
  <si>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</si>
  <si>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</si>
  <si>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</si>
  <si>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</si>
  <si>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</si>
  <si>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</si>
  <si>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</si>
  <si>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</si>
  <si>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</si>
  <si>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</si>
  <si>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</si>
  <si>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</si>
  <si>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</si>
  <si>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</si>
  <si>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</si>
  <si>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</si>
  <si>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</si>
  <si>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</si>
  <si>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</si>
  <si>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</si>
  <si>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</si>
  <si>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</si>
  <si>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</si>
  <si>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</si>
  <si>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</si>
  <si>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</si>
  <si>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</si>
  <si>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</si>
  <si>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</si>
  <si>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</si>
  <si>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</si>
  <si>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</si>
  <si>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</si>
  <si>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</si>
  <si>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</si>
  <si>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</si>
  <si>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</si>
  <si>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</si>
  <si>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</si>
  <si>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</si>
  <si>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</si>
  <si>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</si>
  <si>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</si>
  <si>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</si>
  <si>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</si>
  <si>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</si>
  <si>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</si>
  <si>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</si>
  <si>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</si>
  <si>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</si>
  <si>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</si>
  <si>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</si>
  <si>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</si>
  <si>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</si>
  <si>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</si>
  <si>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</si>
  <si>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</si>
  <si>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</si>
  <si>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</si>
  <si>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</si>
  <si>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</si>
  <si>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</si>
  <si>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</si>
  <si>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</si>
  <si>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</si>
  <si>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</si>
  <si>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</si>
  <si>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</si>
  <si>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</si>
  <si>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</si>
  <si>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</si>
  <si>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</si>
  <si>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</si>
  <si>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</si>
  <si>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</si>
  <si>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</si>
  <si>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</si>
  <si>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</si>
  <si>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</si>
  <si>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</si>
  <si>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</si>
  <si>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</si>
  <si>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</si>
  <si>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</si>
  <si>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</si>
  <si>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</si>
  <si>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</si>
  <si>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</si>
  <si>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</si>
  <si>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</si>
  <si>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</si>
  <si>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</si>
  <si>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</si>
  <si>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</si>
  <si>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</si>
  <si>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</si>
  <si>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</si>
  <si>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</si>
  <si>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</si>
  <si>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</si>
  <si>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</si>
  <si>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</si>
  <si>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</si>
  <si>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</si>
  <si>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</si>
  <si>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</si>
  <si>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</si>
  <si>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</si>
  <si>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</si>
  <si>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</si>
  <si>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</si>
  <si>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</si>
  <si>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</si>
  <si>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</si>
  <si>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</si>
  <si>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</si>
  <si>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</si>
  <si>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</si>
  <si>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</si>
  <si>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</si>
  <si>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</si>
  <si>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</si>
  <si>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</si>
  <si>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</si>
  <si>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</si>
  <si>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</si>
  <si>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</si>
  <si>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</si>
  <si>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</si>
  <si>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</si>
  <si>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</si>
  <si>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</si>
  <si>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</si>
  <si>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</si>
  <si>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</si>
  <si>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</si>
  <si>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</si>
  <si>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</si>
  <si>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</si>
  <si>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</si>
  <si>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</si>
  <si>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</si>
  <si>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</si>
  <si>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</si>
  <si>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</si>
  <si>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</si>
  <si>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</si>
  <si>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</si>
  <si>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</si>
  <si>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</si>
  <si>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</si>
  <si>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</si>
  <si>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</si>
  <si>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</si>
  <si>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</si>
  <si>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</si>
  <si>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</si>
  <si>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</si>
  <si>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</si>
  <si>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</si>
  <si>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</si>
  <si>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</si>
  <si>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</si>
  <si>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</si>
  <si>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</si>
  <si>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</si>
  <si>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</si>
  <si>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</si>
  <si>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</si>
  <si>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</si>
  <si>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</si>
  <si>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</si>
  <si>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</si>
  <si>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</si>
  <si>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</si>
  <si>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</si>
  <si>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</si>
  <si>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</si>
  <si>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</si>
  <si>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</si>
  <si>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</si>
  <si>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</si>
  <si>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</si>
  <si>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</si>
  <si>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</si>
  <si>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</si>
  <si>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</si>
  <si>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</si>
  <si>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</si>
  <si>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</si>
  <si>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</si>
  <si>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</si>
  <si>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</si>
  <si>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</si>
  <si>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</si>
  <si>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</si>
  <si>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</si>
  <si>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</si>
  <si>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</si>
  <si>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</si>
  <si>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</si>
  <si>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</si>
  <si>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</si>
  <si>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</si>
  <si>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</si>
  <si>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</si>
  <si>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</si>
  <si>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</si>
  <si>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</si>
  <si>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</si>
  <si>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</si>
  <si>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</si>
  <si>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</si>
  <si>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</si>
  <si>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</si>
  <si>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</si>
  <si>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</si>
  <si>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</si>
  <si>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</si>
  <si>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</si>
  <si>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</si>
  <si>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</si>
  <si>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</si>
  <si>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</si>
  <si>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</si>
  <si>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</si>
  <si>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</si>
  <si>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</si>
  <si>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</si>
  <si>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</si>
  <si>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</si>
  <si>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</si>
  <si>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</si>
  <si>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</si>
  <si>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</si>
  <si>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</si>
  <si>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</si>
  <si>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</si>
  <si>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</si>
  <si>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</si>
  <si>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</si>
  <si>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</si>
  <si>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</si>
  <si>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</si>
  <si>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</si>
  <si>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</si>
  <si>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</si>
  <si>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</si>
  <si>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</si>
  <si>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</si>
  <si>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</si>
  <si>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</si>
  <si>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</si>
  <si>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</si>
  <si>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</si>
  <si>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</si>
  <si>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</si>
  <si>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</si>
  <si>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</si>
  <si>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</si>
  <si>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</si>
  <si>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</si>
  <si>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</si>
  <si>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</si>
  <si>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</si>
  <si>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</si>
  <si>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</si>
  <si>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</si>
  <si>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</si>
  <si>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</si>
  <si>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</si>
  <si>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</si>
  <si>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</si>
  <si>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</si>
  <si>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</si>
  <si>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</si>
  <si>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</si>
  <si>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</si>
  <si>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</si>
  <si>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</si>
  <si>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</si>
  <si>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</si>
  <si>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</si>
  <si>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</si>
  <si>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</si>
  <si>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</si>
  <si>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</si>
  <si>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</si>
  <si>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</si>
  <si>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</si>
  <si>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</si>
  <si>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</si>
  <si>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</si>
  <si>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</si>
  <si>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</si>
  <si>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</si>
  <si>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</si>
  <si>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</si>
  <si>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</si>
  <si>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</si>
  <si>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</si>
  <si>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</si>
  <si>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</si>
  <si>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</si>
  <si>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</si>
  <si>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</si>
  <si>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</si>
  <si>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</si>
  <si>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</si>
  <si>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</si>
  <si>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</si>
  <si>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</si>
  <si>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</si>
  <si>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</si>
  <si>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</si>
  <si>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</si>
  <si>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</si>
  <si>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</si>
  <si>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</si>
  <si>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</si>
  <si>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</si>
  <si>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</si>
  <si>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</si>
  <si>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</si>
  <si>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</si>
  <si>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</si>
  <si>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</si>
  <si>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</si>
  <si>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</si>
  <si>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</si>
  <si>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</si>
  <si>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</si>
  <si>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</si>
  <si>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</si>
  <si>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</si>
  <si>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</si>
  <si>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</si>
  <si>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</si>
  <si>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</si>
  <si>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</si>
  <si>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</si>
  <si>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</si>
  <si>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</si>
  <si>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</si>
  <si>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</si>
  <si>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</si>
  <si>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</si>
  <si>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</si>
  <si>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</si>
  <si>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</si>
  <si>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</si>
  <si>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</si>
  <si>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</si>
  <si>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</si>
  <si>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</si>
  <si>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</si>
  <si>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</si>
  <si>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</si>
  <si>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</si>
  <si>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</si>
  <si>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</si>
  <si>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</si>
  <si>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</si>
  <si>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</si>
  <si>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</si>
  <si>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</si>
  <si>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</si>
  <si>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</si>
  <si>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</si>
  <si>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</si>
  <si>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</si>
  <si>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</si>
  <si>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</si>
  <si>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</si>
  <si>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</si>
  <si>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</si>
  <si>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</si>
  <si>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</si>
  <si>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</si>
  <si>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</si>
  <si>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</si>
  <si>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</si>
  <si>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</si>
  <si>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</si>
  <si>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</si>
  <si>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</si>
  <si>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</si>
  <si>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</si>
  <si>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</si>
  <si>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</si>
  <si>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</si>
  <si>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</si>
  <si>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</si>
  <si>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</si>
  <si>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</si>
  <si>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</si>
  <si>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</si>
  <si>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</si>
  <si>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</si>
  <si>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</si>
  <si>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</si>
  <si>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</si>
  <si>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</si>
  <si>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</si>
  <si>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</si>
  <si>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</si>
  <si>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</si>
  <si>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</si>
  <si>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</si>
  <si>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</si>
  <si>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</si>
  <si>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</si>
  <si>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</si>
  <si>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</si>
  <si>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</si>
  <si>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</si>
  <si>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</si>
  <si>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</si>
  <si>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</si>
  <si>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</si>
  <si>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</si>
  <si>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</si>
  <si>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</si>
  <si>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</si>
  <si>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</si>
  <si>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</si>
  <si>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</si>
  <si>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</si>
  <si>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</si>
  <si>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</si>
  <si>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</si>
  <si>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</si>
  <si>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</si>
  <si>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</si>
  <si>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</si>
  <si>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</si>
  <si>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</si>
  <si>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</si>
  <si>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</si>
  <si>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</si>
  <si>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</si>
  <si>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</si>
  <si>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</si>
  <si>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</si>
  <si>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</si>
  <si>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</si>
  <si>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</si>
  <si>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</si>
  <si>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</si>
  <si>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</si>
  <si>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</si>
  <si>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</si>
  <si>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</si>
  <si>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</si>
  <si>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</si>
  <si>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</si>
  <si>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</si>
  <si>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</si>
  <si>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</si>
  <si>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</si>
  <si>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</si>
  <si>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</si>
  <si>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</si>
  <si>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</si>
  <si>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</si>
  <si>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</si>
  <si>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</si>
  <si>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</si>
  <si>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</si>
  <si>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</si>
  <si>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</si>
  <si>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</si>
  <si>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</si>
  <si>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</si>
  <si>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</si>
  <si>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</si>
  <si>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</si>
  <si>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</si>
  <si>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</si>
  <si>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</si>
  <si>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</si>
  <si>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</si>
  <si>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</si>
  <si>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</si>
  <si>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</si>
  <si>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</si>
  <si>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</si>
  <si>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</si>
  <si>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</si>
  <si>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</si>
  <si>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</si>
  <si>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</si>
  <si>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</si>
  <si>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</si>
  <si>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</si>
  <si>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</si>
  <si>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</si>
  <si>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</si>
  <si>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</si>
  <si>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</si>
  <si>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</si>
  <si>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</si>
  <si>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</si>
  <si>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</si>
  <si>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</si>
  <si>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</si>
  <si>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</si>
  <si>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</si>
  <si>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</si>
  <si>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</si>
  <si>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</si>
  <si>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</si>
  <si>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</si>
  <si>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</si>
  <si>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</si>
  <si>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</si>
  <si>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</si>
  <si>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</si>
  <si>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</si>
  <si>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</si>
  <si>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</si>
  <si>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</si>
  <si>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</si>
  <si>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</si>
  <si>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</si>
  <si>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</si>
  <si>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</si>
  <si>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</si>
  <si>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</si>
  <si>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</si>
  <si>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</si>
  <si>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</si>
  <si>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</si>
  <si>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</si>
  <si>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</si>
  <si>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</si>
  <si>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</si>
  <si>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</si>
  <si>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</si>
  <si>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</si>
  <si>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</si>
  <si>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</si>
  <si>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</si>
  <si>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</si>
  <si>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</si>
  <si>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</si>
  <si>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</si>
  <si>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</si>
  <si>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</si>
  <si>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</si>
  <si>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</si>
  <si>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</si>
  <si>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</si>
  <si>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</si>
  <si>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</si>
  <si>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</si>
  <si>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</si>
  <si>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</si>
  <si>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</si>
  <si>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</si>
  <si>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</si>
  <si>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</si>
  <si>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</si>
  <si>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</si>
  <si>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</si>
  <si>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</si>
  <si>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</si>
  <si>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</si>
  <si>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</si>
  <si>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</si>
  <si>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</si>
  <si>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</si>
  <si>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</si>
  <si>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</si>
  <si>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</si>
  <si>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</si>
  <si>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</si>
  <si>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</si>
  <si>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</si>
  <si>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</si>
  <si>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</si>
  <si>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</si>
  <si>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</si>
  <si>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</si>
  <si>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</si>
  <si>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</si>
  <si>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</si>
  <si>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</si>
  <si>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</si>
  <si>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</si>
  <si>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</si>
  <si>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</si>
  <si>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</si>
  <si>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</si>
  <si>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</si>
  <si>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</si>
  <si>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</si>
  <si>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</si>
  <si>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</si>
  <si>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</si>
  <si>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</si>
  <si>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</si>
  <si>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</si>
  <si>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</si>
  <si>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</si>
  <si>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</si>
  <si>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</si>
  <si>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</si>
  <si>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</si>
  <si>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</si>
  <si>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</si>
  <si>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</si>
  <si>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</si>
  <si>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</si>
  <si>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</si>
  <si>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</si>
  <si>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</si>
  <si>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</si>
  <si>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</si>
  <si>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</si>
  <si>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</si>
  <si>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</si>
  <si>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</si>
  <si>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</si>
  <si>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</si>
  <si>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</si>
  <si>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</si>
  <si>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</si>
  <si>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</si>
  <si>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</si>
  <si>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</si>
  <si>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</si>
  <si>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</si>
  <si>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</si>
  <si>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</si>
  <si>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</si>
  <si>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</si>
  <si>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</si>
  <si>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</si>
  <si>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</si>
  <si>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</si>
  <si>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</si>
  <si>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</si>
  <si>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</si>
  <si>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</si>
  <si>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</si>
  <si>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</si>
  <si>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</si>
  <si>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</si>
  <si>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</si>
  <si>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</si>
  <si>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</si>
  <si>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</si>
  <si>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</si>
  <si>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</si>
  <si>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</si>
  <si>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</si>
  <si>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</si>
  <si>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</si>
  <si>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</si>
  <si>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</si>
  <si>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</si>
  <si>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</si>
  <si>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</si>
  <si>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</si>
  <si>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</si>
  <si>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</si>
  <si>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</si>
  <si>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</si>
  <si>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</si>
  <si>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</si>
  <si>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</si>
  <si>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</si>
  <si>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</si>
  <si>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</si>
  <si>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</si>
  <si>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</si>
  <si>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</si>
  <si>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</si>
  <si>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</si>
  <si>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</si>
  <si>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</si>
  <si>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</si>
  <si>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</si>
  <si>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</si>
  <si>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</si>
  <si>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</si>
  <si>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</si>
  <si>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</si>
  <si>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</si>
  <si>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</si>
  <si>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</si>
  <si>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</si>
  <si>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</si>
  <si>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</si>
  <si>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</si>
  <si>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</si>
  <si>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</si>
  <si>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</si>
  <si>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</si>
  <si>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</si>
  <si>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</si>
  <si>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</si>
  <si>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</si>
  <si>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</si>
  <si>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</si>
  <si>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</si>
  <si>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</si>
  <si>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</si>
  <si>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</si>
  <si>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</si>
  <si>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</si>
  <si>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</si>
  <si>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</si>
  <si>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</si>
  <si>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</si>
  <si>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</si>
  <si>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</si>
  <si>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</si>
  <si>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</si>
  <si>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</si>
  <si>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</si>
  <si>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</si>
  <si>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</si>
  <si>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</si>
  <si>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</si>
  <si>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</si>
  <si>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</si>
  <si>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</si>
  <si>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</si>
  <si>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</si>
  <si>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</si>
  <si>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</si>
  <si>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</si>
  <si>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</si>
  <si>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</si>
  <si>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</si>
  <si>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</si>
  <si>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</si>
  <si>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</si>
  <si>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</si>
  <si>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</si>
  <si>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</si>
  <si>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</si>
  <si>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</si>
  <si>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</si>
  <si>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</si>
  <si>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</si>
  <si>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</si>
  <si>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</si>
  <si>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</si>
  <si>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</si>
  <si>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</si>
  <si>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</si>
  <si>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</si>
  <si>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</si>
  <si>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</si>
  <si>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</si>
  <si>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</si>
  <si>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</si>
  <si>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</si>
  <si>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</si>
  <si>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</si>
  <si>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</si>
  <si>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</si>
  <si>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</si>
  <si>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</si>
  <si>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</si>
  <si>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</si>
  <si>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</si>
  <si>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</si>
  <si>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</si>
  <si>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</si>
  <si>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</si>
  <si>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</si>
  <si>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</si>
  <si>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</si>
  <si>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</si>
  <si>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</si>
  <si>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</si>
  <si>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</si>
  <si>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</si>
  <si>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</si>
  <si>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</si>
  <si>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</si>
  <si>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</si>
  <si>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</si>
  <si>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</si>
  <si>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</si>
  <si>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</si>
  <si>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</si>
  <si>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</si>
  <si>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</si>
  <si>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</si>
  <si>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</si>
  <si>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</si>
  <si>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</si>
  <si>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</si>
  <si>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</si>
  <si>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</si>
  <si>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</si>
  <si>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</si>
  <si>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</si>
  <si>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</si>
  <si>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</si>
  <si>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</si>
  <si>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</si>
  <si>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</si>
  <si>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</si>
  <si>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</si>
  <si>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</si>
  <si>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</si>
  <si>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</si>
  <si>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</si>
  <si>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</si>
  <si>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</si>
  <si>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</si>
  <si>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</si>
  <si>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</si>
  <si>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</si>
  <si>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</si>
  <si>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</si>
  <si>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</si>
  <si>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</si>
  <si>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</si>
  <si>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</si>
  <si>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</si>
  <si>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</si>
  <si>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</si>
  <si>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</si>
  <si>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</si>
  <si>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</si>
  <si>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</si>
  <si>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</si>
  <si>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</si>
  <si>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</si>
  <si>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</si>
  <si>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</si>
  <si>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</si>
  <si>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</si>
  <si>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</si>
  <si>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</si>
  <si>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</si>
  <si>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</si>
  <si>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</si>
  <si>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</si>
  <si>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</si>
  <si>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</si>
  <si>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</si>
  <si>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</si>
  <si>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</si>
  <si>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</si>
  <si>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</si>
  <si>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</si>
  <si>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</si>
  <si>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</si>
  <si>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</si>
  <si>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</si>
  <si>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</si>
  <si>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</si>
  <si>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</si>
  <si>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</si>
  <si>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</si>
  <si>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</si>
  <si>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</si>
  <si>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</si>
  <si>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</si>
  <si>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</si>
  <si>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</si>
  <si>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</si>
  <si>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</si>
  <si>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</si>
  <si>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</si>
  <si>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</si>
  <si>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</si>
  <si>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</si>
  <si>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</si>
  <si>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</si>
  <si>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</si>
  <si>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</si>
  <si>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</si>
  <si>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</si>
  <si>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</si>
  <si>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</si>
  <si>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</si>
  <si>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</si>
  <si>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</si>
  <si>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</si>
  <si>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</si>
  <si>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</si>
  <si>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</si>
  <si>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</si>
  <si>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</si>
  <si>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</si>
  <si>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</si>
  <si>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</si>
  <si>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</si>
  <si>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</si>
  <si>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</si>
  <si>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</si>
  <si>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</si>
  <si>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</si>
  <si>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</si>
  <si>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</si>
  <si>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</si>
  <si>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</si>
  <si>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</si>
  <si>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</si>
  <si>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</si>
  <si>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</si>
  <si>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</si>
  <si>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</si>
  <si>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</si>
  <si>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</si>
  <si>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</si>
  <si>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</si>
  <si>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</si>
  <si>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</si>
  <si>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</si>
  <si>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</si>
  <si>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</si>
  <si>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</si>
  <si>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</si>
  <si>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</si>
  <si>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</si>
  <si>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</si>
  <si>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</si>
  <si>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</si>
  <si>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</si>
  <si>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</si>
  <si>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</si>
  <si>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</si>
  <si>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</si>
  <si>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</si>
  <si>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</si>
  <si>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</si>
  <si>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</si>
  <si>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</si>
  <si>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</si>
  <si>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</si>
  <si>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</si>
  <si>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</si>
  <si>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</si>
  <si>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</si>
  <si>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</si>
  <si>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</si>
  <si>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</si>
  <si>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</si>
  <si>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</si>
  <si>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</si>
  <si>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</si>
  <si>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</si>
  <si>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</si>
  <si>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</si>
  <si>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</si>
  <si>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</si>
  <si>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</si>
  <si>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</si>
  <si>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</si>
  <si>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</si>
  <si>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</si>
  <si>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</si>
  <si>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</si>
  <si>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</si>
  <si>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</si>
  <si>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</si>
  <si>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</si>
  <si>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</si>
  <si>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</si>
  <si>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</si>
  <si>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</si>
  <si>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</si>
  <si>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</si>
  <si>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</si>
  <si>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</si>
  <si>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</si>
  <si>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</si>
  <si>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</si>
  <si>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</si>
  <si>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</si>
  <si>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</si>
  <si>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</si>
  <si>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</si>
  <si>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</si>
  <si>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</si>
  <si>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</si>
  <si>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</si>
  <si>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</si>
  <si>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</si>
  <si>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</si>
  <si>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</si>
  <si>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</si>
  <si>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</si>
  <si>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</si>
  <si>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</si>
  <si>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</si>
  <si>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</si>
  <si>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</si>
  <si>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</si>
  <si>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</si>
  <si>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</si>
  <si>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</si>
  <si>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</si>
  <si>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</si>
  <si>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</si>
  <si>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</si>
  <si>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</si>
  <si>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</si>
  <si>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</si>
  <si>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</si>
  <si>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</si>
  <si>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</si>
  <si>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</si>
  <si>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</si>
  <si>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</si>
  <si>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</si>
  <si>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</si>
  <si>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</si>
  <si>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</si>
  <si>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</si>
  <si>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</si>
  <si>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</si>
  <si>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</si>
  <si>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</si>
  <si>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</si>
  <si>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</si>
  <si>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</si>
  <si>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</si>
  <si>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</si>
  <si>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</si>
  <si>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</si>
  <si>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</si>
  <si>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</si>
  <si>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</si>
  <si>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</si>
  <si>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</si>
  <si>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</si>
  <si>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</si>
  <si>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</si>
  <si>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</si>
  <si>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</si>
  <si>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</si>
  <si>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</si>
  <si>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</si>
  <si>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</si>
  <si>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</si>
  <si>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</si>
  <si>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</si>
  <si>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</si>
  <si>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</si>
  <si>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</si>
  <si>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</si>
  <si>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</si>
  <si>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</si>
  <si>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</si>
  <si>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</si>
  <si>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</si>
  <si>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</si>
  <si>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</si>
  <si>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</si>
  <si>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</si>
  <si>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</si>
  <si>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</si>
  <si>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</si>
  <si>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</si>
  <si>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</si>
  <si>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</si>
  <si>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</si>
  <si>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</si>
  <si>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</si>
  <si>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</si>
  <si>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</si>
  <si>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</si>
  <si>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</si>
  <si>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</si>
  <si>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</si>
  <si>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</si>
  <si>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</si>
  <si>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</si>
  <si>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</si>
  <si>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</si>
  <si>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</si>
  <si>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</si>
  <si>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</si>
  <si>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</si>
  <si>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</si>
  <si>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</si>
  <si>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</si>
  <si>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</si>
  <si>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</si>
  <si>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</si>
  <si>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</si>
  <si>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</si>
  <si>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</si>
  <si>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</si>
  <si>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</si>
  <si>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</si>
  <si>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</si>
  <si>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</si>
  <si>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</si>
  <si>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</si>
  <si>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</si>
  <si>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</si>
  <si>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</si>
  <si>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</si>
  <si>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</si>
  <si>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</si>
  <si>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</si>
  <si>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</si>
  <si>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</si>
  <si>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</si>
  <si>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</si>
  <si>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</si>
  <si>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</si>
  <si>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</si>
  <si>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</si>
  <si>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</si>
  <si>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</si>
  <si>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</si>
  <si>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</si>
  <si>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</si>
  <si>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</si>
  <si>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</si>
  <si>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</si>
  <si>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</si>
  <si>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</si>
  <si>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</si>
  <si>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</si>
  <si>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</si>
  <si>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</si>
  <si>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</si>
  <si>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</si>
  <si>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</si>
  <si>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</si>
  <si>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</si>
  <si>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</si>
  <si>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</si>
  <si>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</si>
  <si>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</si>
  <si>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</si>
  <si>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</si>
  <si>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</si>
  <si>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</si>
  <si>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</si>
  <si>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</si>
  <si>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</si>
  <si>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</si>
  <si>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</si>
  <si>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</si>
  <si>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</si>
  <si>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</si>
  <si>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</si>
  <si>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</si>
  <si>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</si>
  <si>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</si>
  <si>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</si>
  <si>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</si>
  <si>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</si>
  <si>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</si>
  <si>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</si>
  <si>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</si>
  <si>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</si>
  <si>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</si>
  <si>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</si>
  <si>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</si>
  <si>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</si>
  <si>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</si>
  <si>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</si>
  <si>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</si>
  <si>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</si>
  <si>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</si>
  <si>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</si>
  <si>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</si>
  <si>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</si>
  <si>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</si>
  <si>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</si>
  <si>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</si>
  <si>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</si>
  <si>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</si>
  <si>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</si>
  <si>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</si>
  <si>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</si>
  <si>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</si>
  <si>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</si>
  <si>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</si>
  <si>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</si>
  <si>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</si>
  <si>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</si>
  <si>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</si>
  <si>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</si>
  <si>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</si>
  <si>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</si>
  <si>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</si>
  <si>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</si>
  <si>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</si>
  <si>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</si>
  <si>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</si>
  <si>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</si>
  <si>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</si>
  <si>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</si>
  <si>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</si>
  <si>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</si>
  <si>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</si>
  <si>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</si>
  <si>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</si>
  <si>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</si>
  <si>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</si>
  <si>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</si>
  <si>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</si>
  <si>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</si>
  <si>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</si>
  <si>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</si>
  <si>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</si>
  <si>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</si>
  <si>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</si>
  <si>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</si>
  <si>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</si>
  <si>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</si>
  <si>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</si>
  <si>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</si>
  <si>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</si>
  <si>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</si>
  <si>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</si>
  <si>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</si>
  <si>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</si>
  <si>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</si>
  <si>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</si>
  <si>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</si>
  <si>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</si>
  <si>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</si>
  <si>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</si>
  <si>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</si>
  <si>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</si>
  <si>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</si>
  <si>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</si>
  <si>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</si>
  <si>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</si>
  <si>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</si>
  <si>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</si>
  <si>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</si>
  <si>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</si>
  <si>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</si>
  <si>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</si>
  <si>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</si>
  <si>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</si>
  <si>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</si>
  <si>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</si>
  <si>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</si>
  <si>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</si>
  <si>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</si>
  <si>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</si>
  <si>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</si>
  <si>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</si>
  <si>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</si>
  <si>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</si>
  <si>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</si>
  <si>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</si>
  <si>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</si>
  <si>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</si>
  <si>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</si>
  <si>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</si>
  <si>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</si>
  <si>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</si>
  <si>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</si>
  <si>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</si>
  <si>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</si>
  <si>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</si>
  <si>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</si>
  <si>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</si>
  <si>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</si>
  <si>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</si>
  <si>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</si>
  <si>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</si>
  <si>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</si>
  <si>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</si>
  <si>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</si>
  <si>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</si>
  <si>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</si>
  <si>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</si>
  <si>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</si>
  <si>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</si>
  <si>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</si>
  <si>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</si>
  <si>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</si>
  <si>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</si>
  <si>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</si>
  <si>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</si>
  <si>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</si>
  <si>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</si>
  <si>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</si>
  <si>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</si>
  <si>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</si>
  <si>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</si>
  <si>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</si>
  <si>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</si>
  <si>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</si>
  <si>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</si>
  <si>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</si>
  <si>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</si>
  <si>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</si>
  <si>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</si>
  <si>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</si>
  <si>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</si>
  <si>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</si>
  <si>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</si>
  <si>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</si>
  <si>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</si>
  <si>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</si>
  <si>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</si>
  <si>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</si>
  <si>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</si>
  <si>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</si>
  <si>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</si>
  <si>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</si>
  <si>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</si>
  <si>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</si>
  <si>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</si>
  <si>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</si>
  <si>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</si>
  <si>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</si>
  <si>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</si>
  <si>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</si>
  <si>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</si>
  <si>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</si>
  <si>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</si>
  <si>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</si>
  <si>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</si>
  <si>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</si>
  <si>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</si>
  <si>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</si>
  <si>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</si>
  <si>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</si>
  <si>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</si>
  <si>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</si>
  <si>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</si>
  <si>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</si>
  <si>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</si>
  <si>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</si>
  <si>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</si>
  <si>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</si>
  <si>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</si>
  <si>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</si>
  <si>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</si>
  <si>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</si>
  <si>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</si>
  <si>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</si>
  <si>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</si>
  <si>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</si>
  <si>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</si>
  <si>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</si>
  <si>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</si>
  <si>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</si>
  <si>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</si>
  <si>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</si>
  <si>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</si>
  <si>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</si>
  <si>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</si>
  <si>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</si>
  <si>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</si>
  <si>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</si>
  <si>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</si>
  <si>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</si>
  <si>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</si>
  <si>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</si>
  <si>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</si>
  <si>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</si>
  <si>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</si>
  <si>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</si>
  <si>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</si>
  <si>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</si>
  <si>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</si>
  <si>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</si>
  <si>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</si>
  <si>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</si>
  <si>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</si>
  <si>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</si>
  <si>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</si>
  <si>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</si>
  <si>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</si>
  <si>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</si>
  <si>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</si>
  <si>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</si>
  <si>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</si>
  <si>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</si>
  <si>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</si>
  <si>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</si>
  <si>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</si>
  <si>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</si>
  <si>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</si>
  <si>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</si>
  <si>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</si>
  <si>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</si>
  <si>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</si>
  <si>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</si>
  <si>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</si>
  <si>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</si>
  <si>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</si>
  <si>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</si>
  <si>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</si>
  <si>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</si>
  <si>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</si>
  <si>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</si>
  <si>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</si>
  <si>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</si>
  <si>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</si>
  <si>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</si>
  <si>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</si>
  <si>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</si>
  <si>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</si>
  <si>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</si>
  <si>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</si>
  <si>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</si>
  <si>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</si>
  <si>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</si>
  <si>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</si>
  <si>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</si>
  <si>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</si>
  <si>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</si>
  <si>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</si>
  <si>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</si>
  <si>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</si>
  <si>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</si>
  <si>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</si>
  <si>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</si>
  <si>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</si>
  <si>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</si>
  <si>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</si>
  <si>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</si>
  <si>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</si>
  <si>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</si>
  <si>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</si>
  <si>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</si>
  <si>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</si>
  <si>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</si>
  <si>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</si>
  <si>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</si>
  <si>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</si>
  <si>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</si>
  <si>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</si>
  <si>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</si>
  <si>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</si>
  <si>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</si>
  <si>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</si>
  <si>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</si>
  <si>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</si>
  <si>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</si>
  <si>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</si>
  <si>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</si>
  <si>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</si>
  <si>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</si>
  <si>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</si>
  <si>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</si>
  <si>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</si>
  <si>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</si>
  <si>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</si>
  <si>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</si>
  <si>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</si>
  <si>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</si>
  <si>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</si>
  <si>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</si>
  <si>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</si>
  <si>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</si>
  <si>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</si>
  <si>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</si>
  <si>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</si>
  <si>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</si>
  <si>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</si>
  <si>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</si>
  <si>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</si>
  <si>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</si>
  <si>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</si>
  <si>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</si>
  <si>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</si>
  <si>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</si>
  <si>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</si>
  <si>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</si>
  <si>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</si>
  <si>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</si>
  <si>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</si>
  <si>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</si>
  <si>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</si>
  <si>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</si>
  <si>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</si>
  <si>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</si>
  <si>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</si>
  <si>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</si>
  <si>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</si>
  <si>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</si>
  <si>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</si>
  <si>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</si>
  <si>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</si>
  <si>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</si>
  <si>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</si>
  <si>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</si>
  <si>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</si>
  <si>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</si>
  <si>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</si>
  <si>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</si>
  <si>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</si>
  <si>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</si>
  <si>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</si>
  <si>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</si>
  <si>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</si>
  <si>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</si>
  <si>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</si>
  <si>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</si>
  <si>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</si>
  <si>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</si>
  <si>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</si>
  <si>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</si>
  <si>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</si>
  <si>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</si>
  <si>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</si>
  <si>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</si>
  <si>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</si>
  <si>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</si>
  <si>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</si>
  <si>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</si>
  <si>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</si>
  <si>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</si>
  <si>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</si>
  <si>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</si>
  <si>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</si>
  <si>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</si>
  <si>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</si>
  <si>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</si>
  <si>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</si>
  <si>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</si>
  <si>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</si>
  <si>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</si>
  <si>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</si>
  <si>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</si>
  <si>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</si>
  <si>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</si>
  <si>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</si>
  <si>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</si>
  <si>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</si>
  <si>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</si>
  <si>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</si>
  <si>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</si>
  <si>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</si>
  <si>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</si>
  <si>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</si>
  <si>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</si>
  <si>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</si>
  <si>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</si>
  <si>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</si>
  <si>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</si>
  <si>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</si>
  <si>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</si>
  <si>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</si>
  <si>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</si>
  <si>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</si>
  <si>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</si>
  <si>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</si>
  <si>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</si>
  <si>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</si>
  <si>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</si>
  <si>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</si>
  <si>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</si>
  <si>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</si>
  <si>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</si>
  <si>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</si>
  <si>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</si>
  <si>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</si>
  <si>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</si>
  <si>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</si>
  <si>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</si>
  <si>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</si>
  <si>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</si>
  <si>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</si>
  <si>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</si>
  <si>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</si>
  <si>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</si>
  <si>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</si>
  <si>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</si>
  <si>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</si>
  <si>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</si>
  <si>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</si>
  <si>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</si>
  <si>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</si>
  <si>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</si>
  <si>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</si>
  <si>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</si>
  <si>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</si>
  <si>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</si>
  <si>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</si>
  <si>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</si>
  <si>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</si>
  <si>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</si>
  <si>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</si>
  <si>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</si>
  <si>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</si>
  <si>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</si>
  <si>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</si>
  <si>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</si>
  <si>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</si>
  <si>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</si>
  <si>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</si>
  <si>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</si>
  <si>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</si>
  <si>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</si>
  <si>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</si>
  <si>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</si>
  <si>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</si>
  <si>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</si>
  <si>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</si>
  <si>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</si>
  <si>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</si>
  <si>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</si>
  <si>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</si>
  <si>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</si>
  <si>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</si>
  <si>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</si>
  <si>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</si>
  <si>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</si>
  <si>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</si>
  <si>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</si>
  <si>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</si>
  <si>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</si>
  <si>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</si>
  <si>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</si>
  <si>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</si>
  <si>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</si>
  <si>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</si>
  <si>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</si>
  <si>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</si>
  <si>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</si>
  <si>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</si>
  <si>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</si>
  <si>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</si>
  <si>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</si>
  <si>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</si>
  <si>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</si>
  <si>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</si>
  <si>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</si>
  <si>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</si>
  <si>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</si>
  <si>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</si>
  <si>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</si>
  <si>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</si>
  <si>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</si>
  <si>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</si>
  <si>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</si>
  <si>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</si>
  <si>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</si>
  <si>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</si>
  <si>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</si>
  <si>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</si>
  <si>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</si>
  <si>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</si>
  <si>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</si>
  <si>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</si>
  <si>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</si>
  <si>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</si>
  <si>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</si>
  <si>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</si>
  <si>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</si>
  <si>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</si>
  <si>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</si>
  <si>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</si>
  <si>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</si>
  <si>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</si>
  <si>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</si>
  <si>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</si>
  <si>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</si>
  <si>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</si>
  <si>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</si>
  <si>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</si>
  <si>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</si>
  <si>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</si>
  <si>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</si>
  <si>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</si>
  <si>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</si>
  <si>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</si>
  <si>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</si>
  <si>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</si>
  <si>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</si>
  <si>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</si>
  <si>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</si>
  <si>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</si>
  <si>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</si>
  <si>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</si>
  <si>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</si>
  <si>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</si>
  <si>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</si>
  <si>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</si>
  <si>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</si>
  <si>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</si>
  <si>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</si>
  <si>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</si>
  <si>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</si>
  <si>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</si>
  <si>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</si>
  <si>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</si>
  <si>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</si>
  <si>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</si>
  <si>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</si>
  <si>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</si>
  <si>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</si>
  <si>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</si>
  <si>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</si>
  <si>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</si>
  <si>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</si>
  <si>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</si>
  <si>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</si>
  <si>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</si>
  <si>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</si>
  <si>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</si>
  <si>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</si>
  <si>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</si>
  <si>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</si>
  <si>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</si>
  <si>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</si>
  <si>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</si>
  <si>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</si>
  <si>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</si>
  <si>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</si>
  <si>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</si>
  <si>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</si>
  <si>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</si>
  <si>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</si>
  <si>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</si>
  <si>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</si>
  <si>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</si>
  <si>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</si>
  <si>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</si>
  <si>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</si>
  <si>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</si>
  <si>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</si>
  <si>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</si>
  <si>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</si>
  <si>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</si>
  <si>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</si>
  <si>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</si>
  <si>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</si>
  <si>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</si>
  <si>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</si>
  <si>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</si>
  <si>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</si>
  <si>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</si>
  <si>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</si>
  <si>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</si>
  <si>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</si>
  <si>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</si>
  <si>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</si>
  <si>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</si>
  <si>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</si>
  <si>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</si>
  <si>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</si>
  <si>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</si>
  <si>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</si>
  <si>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</si>
  <si>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</si>
  <si>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</si>
  <si>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</si>
  <si>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</si>
  <si>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</si>
  <si>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</si>
  <si>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</si>
  <si>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</si>
  <si>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</si>
  <si>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</si>
  <si>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</si>
  <si>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</si>
  <si>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</si>
  <si>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</si>
  <si>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</si>
  <si>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</si>
  <si>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</si>
  <si>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</si>
  <si>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</si>
  <si>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</si>
  <si>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</si>
  <si>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</si>
  <si>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</si>
  <si>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</si>
  <si>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</si>
  <si>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</si>
  <si>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</si>
  <si>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</si>
  <si>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</si>
  <si>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</si>
  <si>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</si>
  <si>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</si>
  <si>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</si>
  <si>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</si>
  <si>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</si>
  <si>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</si>
  <si>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</si>
  <si>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</si>
  <si>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</si>
  <si>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</si>
  <si>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</si>
  <si>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</si>
  <si>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</si>
  <si>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</si>
  <si>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</si>
  <si>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</si>
  <si>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</si>
  <si>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</si>
  <si>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</si>
  <si>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</si>
  <si>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</si>
  <si>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</si>
  <si>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</si>
  <si>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</si>
  <si>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</si>
  <si>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</si>
  <si>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</si>
  <si>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</si>
  <si>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</si>
  <si>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</si>
  <si>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</si>
  <si>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</si>
  <si>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</si>
  <si>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</si>
  <si>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</si>
  <si>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</si>
  <si>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</si>
  <si>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</si>
  <si>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</si>
  <si>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</si>
  <si>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</si>
  <si>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</si>
  <si>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</si>
  <si>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</si>
  <si>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</si>
  <si>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</si>
  <si>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</si>
  <si>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</si>
  <si>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</si>
  <si>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</si>
  <si>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</si>
  <si>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</si>
  <si>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</si>
  <si>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</si>
  <si>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</si>
  <si>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</si>
  <si>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</si>
  <si>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</si>
  <si>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</si>
  <si>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</si>
  <si>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</si>
  <si>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</si>
  <si>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</si>
  <si>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</si>
  <si>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</si>
  <si>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</si>
  <si>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</si>
  <si>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</si>
  <si>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</si>
  <si>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</si>
  <si>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</si>
  <si>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</si>
  <si>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</si>
  <si>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</si>
  <si>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</si>
  <si>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</si>
  <si>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</si>
  <si>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</si>
  <si>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</si>
  <si>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</si>
  <si>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</si>
  <si>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</si>
  <si>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</si>
  <si>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</si>
  <si>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</si>
  <si>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</si>
  <si>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</si>
  <si>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</si>
  <si>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</si>
  <si>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</si>
  <si>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</si>
  <si>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</si>
  <si>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</si>
  <si>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</si>
  <si>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</si>
  <si>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</si>
  <si>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</si>
  <si>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</si>
  <si>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</si>
  <si>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</si>
  <si>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</si>
  <si>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</si>
  <si>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</si>
  <si>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</si>
  <si>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</si>
  <si>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</si>
  <si>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</si>
  <si>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</si>
  <si>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</si>
  <si>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</si>
  <si>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</si>
  <si>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</si>
  <si>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</si>
  <si>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</si>
  <si>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</si>
  <si>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</si>
  <si>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</si>
  <si>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</si>
  <si>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</si>
  <si>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</si>
  <si>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</si>
  <si>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</si>
  <si>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</si>
  <si>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</si>
  <si>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</si>
  <si>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</si>
  <si>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</si>
  <si>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</si>
  <si>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</si>
  <si>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</si>
  <si>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</si>
  <si>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</si>
  <si>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</si>
  <si>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</si>
  <si>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</si>
  <si>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</si>
  <si>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</si>
  <si>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</si>
  <si>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</si>
  <si>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</si>
  <si>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</si>
  <si>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</si>
  <si>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</si>
  <si>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</si>
  <si>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</si>
  <si>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</si>
  <si>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</si>
  <si>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</si>
  <si>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</si>
  <si>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</si>
  <si>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</si>
  <si>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</si>
  <si>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</si>
  <si>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</si>
  <si>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</si>
  <si>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</si>
  <si>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</si>
  <si>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</si>
  <si>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</si>
  <si>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</si>
  <si>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</si>
  <si>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</si>
  <si>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</si>
  <si>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</si>
  <si>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</si>
  <si>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</si>
  <si>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</si>
  <si>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</si>
  <si>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</si>
  <si>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</si>
  <si>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</si>
  <si>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</si>
  <si>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</si>
  <si>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</si>
  <si>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</si>
  <si>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</si>
  <si>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</si>
  <si>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</si>
  <si>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</si>
  <si>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</si>
  <si>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</si>
  <si>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</si>
  <si>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</si>
  <si>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</si>
  <si>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</si>
  <si>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</si>
  <si>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</si>
  <si>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</si>
  <si>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</si>
  <si>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</si>
  <si>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</si>
  <si>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</si>
  <si>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</si>
  <si>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</si>
  <si>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</si>
  <si>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</si>
  <si>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</si>
  <si>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</si>
  <si>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</si>
  <si>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</si>
  <si>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</si>
  <si>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</si>
  <si>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</si>
  <si>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</si>
  <si>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</si>
  <si>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</si>
  <si>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</si>
  <si>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</si>
  <si>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</si>
  <si>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</si>
  <si>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</si>
  <si>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</si>
  <si>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</si>
  <si>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</si>
  <si>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</si>
  <si>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</si>
  <si>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</si>
  <si>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</si>
  <si>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</si>
  <si>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</si>
  <si>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</si>
  <si>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</si>
  <si>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</si>
  <si>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</si>
  <si>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</si>
  <si>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</si>
  <si>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</si>
  <si>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</si>
  <si>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</si>
  <si>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</si>
  <si>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</si>
  <si>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</si>
  <si>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</si>
  <si>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</si>
  <si>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</si>
  <si>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</si>
  <si>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</si>
  <si>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</si>
  <si>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</si>
  <si>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</si>
  <si>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</si>
  <si>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</si>
  <si>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</si>
  <si>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</si>
  <si>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</si>
  <si>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</si>
  <si>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</si>
  <si>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</si>
  <si>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</si>
  <si>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</si>
  <si>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</si>
  <si>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</si>
  <si>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</si>
  <si>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</si>
  <si>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</si>
  <si>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</si>
  <si>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</si>
  <si>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</si>
  <si>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</si>
  <si>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</si>
  <si>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</si>
  <si>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</si>
  <si>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</si>
  <si>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</si>
  <si>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</si>
  <si>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</si>
  <si>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</si>
  <si>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</si>
  <si>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</si>
  <si>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</si>
  <si>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</si>
  <si>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</si>
  <si>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</si>
  <si>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</si>
  <si>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</si>
  <si>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</si>
  <si>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</si>
  <si>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</si>
  <si>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</si>
  <si>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</si>
  <si>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</si>
  <si>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</si>
  <si>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</si>
  <si>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</si>
  <si>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</si>
  <si>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</si>
  <si>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</si>
  <si>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</si>
  <si>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</si>
  <si>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</si>
  <si>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</si>
  <si>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</si>
  <si>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</si>
  <si>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</si>
  <si>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</si>
  <si>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</si>
  <si>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</si>
  <si>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</si>
  <si>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</si>
  <si>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</si>
  <si>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</si>
  <si>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</si>
  <si>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</si>
  <si>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</si>
  <si>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</si>
  <si>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</si>
  <si>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</si>
  <si>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</si>
  <si>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</si>
  <si>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</si>
  <si>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</si>
  <si>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</si>
  <si>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</si>
  <si>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</si>
  <si>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</si>
  <si>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</si>
  <si>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</si>
  <si>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</si>
  <si>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</si>
  <si>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</si>
  <si>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</si>
  <si>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</si>
  <si>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</si>
  <si>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</si>
  <si>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</si>
  <si>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</si>
  <si>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</si>
  <si>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</si>
  <si>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</si>
  <si>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</si>
  <si>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</si>
  <si>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</si>
  <si>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</si>
  <si>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</si>
  <si>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</si>
  <si>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</si>
  <si>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</si>
  <si>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</si>
  <si>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</si>
  <si>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</si>
  <si>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</si>
  <si>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</si>
  <si>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</si>
  <si>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</si>
  <si>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</si>
  <si>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</si>
  <si>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</si>
  <si>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</si>
  <si>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</si>
  <si>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</si>
  <si>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</si>
  <si>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</si>
  <si>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</si>
  <si>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</si>
  <si>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</si>
  <si>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</si>
  <si>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</si>
  <si>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</si>
  <si>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</si>
  <si>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</si>
  <si>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</si>
  <si>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</si>
  <si>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</si>
  <si>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</si>
  <si>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</si>
  <si>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</si>
  <si>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</si>
  <si>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</si>
  <si>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</si>
  <si>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</si>
  <si>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</si>
  <si>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</si>
  <si>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</si>
  <si>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</si>
  <si>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</si>
  <si>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</si>
  <si>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</si>
  <si>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</si>
  <si>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</si>
  <si>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</si>
  <si>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</si>
  <si>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</si>
  <si>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</si>
  <si>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</si>
  <si>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</si>
  <si>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</si>
  <si>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</si>
  <si>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</si>
  <si>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</si>
  <si>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</si>
  <si>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</si>
  <si>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</si>
  <si>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</si>
  <si>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</si>
  <si>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</si>
  <si>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</si>
  <si>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</si>
  <si>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</si>
  <si>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</si>
  <si>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</si>
  <si>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</si>
  <si>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</si>
  <si>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</si>
  <si>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</si>
  <si>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</si>
  <si>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</si>
  <si>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</si>
  <si>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</si>
  <si>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</si>
  <si>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</si>
  <si>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</si>
  <si>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</si>
  <si>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</si>
  <si>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</si>
  <si>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</si>
  <si>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</si>
  <si>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</si>
  <si>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</si>
  <si>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</si>
  <si>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</si>
  <si>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</si>
  <si>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</si>
  <si>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</si>
  <si>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</si>
  <si>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</si>
  <si>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</si>
  <si>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</si>
  <si>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</si>
  <si>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</si>
  <si>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</si>
  <si>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</si>
  <si>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</si>
  <si>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</si>
  <si>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</si>
  <si>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</si>
  <si>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</si>
  <si>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</si>
  <si>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</si>
  <si>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</si>
  <si>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</si>
  <si>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</si>
  <si>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</si>
  <si>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</si>
  <si>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</si>
  <si>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</si>
  <si>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</si>
  <si>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</si>
  <si>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</si>
  <si>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</si>
  <si>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</si>
  <si>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</si>
  <si>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</si>
  <si>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</si>
  <si>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</si>
  <si>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</si>
  <si>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</si>
  <si>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</si>
  <si>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</si>
  <si>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</si>
  <si>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</si>
  <si>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</si>
  <si>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</si>
  <si>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</si>
  <si>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</si>
  <si>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</si>
  <si>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</si>
  <si>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</si>
  <si>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</si>
  <si>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</si>
  <si>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</si>
  <si>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</si>
  <si>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</si>
  <si>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</si>
  <si>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</si>
  <si>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</si>
  <si>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</si>
  <si>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</si>
  <si>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</si>
  <si>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</si>
  <si>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</si>
  <si>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</si>
  <si>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</si>
  <si>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</si>
  <si>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</si>
  <si>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</si>
  <si>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</si>
  <si>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</si>
  <si>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</si>
  <si>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</si>
  <si>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</si>
  <si>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</si>
  <si>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</si>
  <si>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</si>
  <si>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</si>
  <si>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</si>
  <si>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</si>
  <si>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</si>
  <si>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</si>
  <si>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</si>
  <si>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</si>
  <si>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</si>
  <si>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</si>
  <si>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</si>
  <si>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</si>
  <si>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</si>
  <si>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</si>
  <si>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</si>
  <si>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</si>
  <si>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</si>
  <si>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</si>
  <si>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</si>
  <si>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</si>
  <si>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</si>
  <si>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</si>
  <si>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</si>
  <si>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</si>
  <si>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</si>
  <si>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</si>
  <si>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</si>
  <si>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</si>
  <si>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</si>
  <si>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</si>
  <si>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</si>
  <si>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</si>
  <si>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</si>
  <si>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</si>
  <si>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</si>
  <si>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</si>
  <si>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</si>
  <si>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</si>
  <si>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</si>
  <si>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</si>
  <si>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</si>
  <si>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</si>
  <si>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</si>
  <si>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</si>
  <si>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</si>
  <si>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</si>
  <si>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</si>
  <si>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</si>
  <si>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</si>
  <si>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</si>
  <si>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</si>
  <si>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</si>
  <si>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</si>
  <si>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</si>
  <si>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</si>
  <si>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</si>
  <si>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</si>
  <si>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</si>
  <si>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</si>
  <si>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</si>
  <si>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</si>
  <si>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</si>
  <si>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</si>
  <si>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</si>
  <si>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</si>
  <si>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</si>
  <si>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</si>
  <si>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</si>
  <si>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</si>
  <si>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</si>
  <si>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</si>
  <si>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</si>
  <si>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</si>
  <si>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</si>
  <si>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</si>
  <si>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</si>
  <si>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</si>
  <si>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</si>
  <si>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</si>
  <si>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</si>
  <si>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</si>
  <si>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</si>
  <si>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</si>
  <si>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</si>
  <si>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</si>
  <si>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</si>
  <si>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</si>
  <si>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</si>
  <si>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</si>
  <si>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</si>
  <si>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</si>
  <si>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</si>
  <si>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</si>
  <si>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</si>
  <si>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</si>
  <si>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</si>
  <si>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</si>
  <si>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</si>
  <si>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</si>
  <si>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</si>
  <si>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</si>
  <si>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</si>
  <si>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</si>
  <si>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</si>
  <si>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</si>
  <si>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</si>
  <si>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</si>
  <si>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</si>
  <si>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</si>
  <si>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</si>
  <si>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</si>
  <si>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</si>
  <si>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</si>
  <si>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</si>
  <si>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</si>
  <si>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</si>
  <si>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</si>
  <si>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</si>
  <si>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</si>
  <si>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</si>
  <si>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</si>
  <si>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</si>
  <si>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</si>
  <si>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</si>
  <si>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</si>
  <si>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</si>
  <si>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</si>
  <si>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</si>
  <si>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</si>
  <si>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</si>
  <si>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</si>
  <si>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</si>
  <si>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</si>
  <si>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</si>
  <si>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</si>
  <si>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</si>
  <si>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</si>
  <si>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</si>
  <si>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</si>
  <si>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</si>
  <si>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</si>
  <si>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</si>
  <si>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</si>
  <si>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</si>
  <si>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</si>
  <si>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</si>
  <si>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</si>
  <si>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</si>
  <si>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</si>
  <si>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</si>
  <si>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</si>
  <si>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</si>
  <si>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</si>
  <si>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</si>
  <si>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</si>
  <si>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</si>
  <si>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</si>
  <si>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</si>
  <si>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</si>
  <si>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</si>
  <si>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</si>
  <si>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</si>
  <si>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</si>
  <si>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</si>
  <si>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</si>
  <si>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</si>
  <si>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</si>
  <si>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</si>
  <si>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</si>
  <si>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</si>
  <si>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</si>
  <si>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</si>
  <si>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</si>
  <si>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</si>
  <si>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</si>
  <si>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</si>
  <si>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</si>
  <si>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</si>
  <si>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</si>
  <si>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</si>
  <si>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</si>
  <si>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</si>
  <si>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</si>
  <si>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</si>
  <si>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</si>
  <si>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</si>
  <si>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</si>
  <si>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</si>
  <si>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</si>
  <si>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</si>
  <si>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</si>
  <si>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</si>
  <si>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</si>
  <si>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</si>
  <si>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</si>
  <si>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</si>
  <si>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</si>
  <si>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</si>
  <si>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</si>
  <si>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</si>
  <si>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</si>
  <si>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</si>
  <si>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</si>
  <si>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</si>
  <si>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</si>
  <si>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</si>
  <si>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</si>
  <si>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</si>
  <si>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</si>
  <si>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</si>
  <si>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</si>
  <si>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</si>
  <si>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</si>
  <si>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</si>
  <si>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</si>
  <si>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</si>
  <si>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</si>
  <si>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</si>
  <si>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</si>
  <si>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</si>
  <si>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</si>
  <si>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</si>
  <si>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</si>
  <si>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</si>
  <si>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</si>
  <si>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</si>
  <si>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</si>
  <si>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</si>
  <si>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</si>
  <si>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</si>
  <si>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</si>
  <si>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</si>
  <si>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</si>
  <si>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</si>
  <si>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</si>
  <si>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</si>
  <si>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</si>
  <si>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</si>
  <si>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</si>
  <si>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</si>
  <si>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</si>
  <si>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</si>
  <si>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</si>
  <si>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</si>
  <si>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</si>
  <si>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</si>
  <si>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</si>
  <si>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</si>
  <si>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</si>
  <si>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</si>
  <si>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</si>
  <si>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</si>
  <si>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</si>
  <si>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</si>
  <si>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</si>
  <si>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</si>
  <si>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</si>
  <si>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</si>
  <si>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</si>
  <si>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</si>
  <si>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</si>
  <si>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</si>
  <si>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</si>
  <si>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</si>
  <si>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</si>
  <si>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</si>
  <si>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</si>
  <si>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</si>
  <si>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</si>
  <si>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</si>
  <si>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</si>
  <si>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</si>
  <si>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</si>
  <si>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</si>
  <si>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</si>
  <si>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</si>
  <si>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</si>
  <si>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</si>
  <si>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</si>
  <si>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</si>
  <si>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</si>
  <si>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</si>
  <si>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</si>
  <si>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</si>
  <si>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</si>
  <si>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</si>
  <si>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</si>
  <si>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</si>
  <si>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</si>
  <si>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</si>
  <si>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</si>
  <si>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</si>
  <si>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</si>
  <si>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</si>
  <si>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</si>
  <si>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</si>
  <si>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</si>
  <si>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</si>
  <si>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</si>
  <si>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</si>
  <si>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</si>
  <si>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</si>
  <si>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</si>
  <si>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</si>
  <si>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</si>
  <si>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</si>
  <si>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</si>
  <si>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</si>
  <si>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</si>
  <si>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</si>
  <si>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</si>
  <si>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</si>
  <si>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</si>
  <si>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</si>
  <si>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</si>
  <si>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</si>
  <si>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</si>
  <si>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</si>
  <si>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</si>
  <si>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</si>
  <si>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</si>
  <si>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</si>
  <si>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</si>
  <si>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</si>
  <si>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</si>
  <si>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</si>
  <si>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</si>
  <si>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</si>
  <si>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</si>
  <si>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</si>
  <si>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</si>
  <si>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</si>
  <si>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</si>
  <si>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</si>
  <si>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</si>
  <si>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</si>
  <si>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</si>
  <si>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</si>
  <si>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</si>
  <si>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</si>
  <si>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</si>
  <si>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</si>
  <si>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</si>
  <si>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</si>
  <si>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</si>
  <si>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</si>
  <si>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</si>
  <si>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</si>
  <si>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</si>
  <si>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</si>
  <si>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</si>
  <si>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</si>
  <si>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</si>
  <si>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</si>
  <si>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</si>
  <si>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</si>
  <si>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</si>
  <si>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</si>
  <si>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</si>
  <si>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</si>
  <si>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</si>
  <si>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</si>
  <si>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</si>
  <si>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</si>
  <si>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</si>
  <si>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</si>
  <si>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</si>
  <si>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</si>
  <si>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</si>
  <si>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</si>
  <si>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</si>
  <si>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</si>
  <si>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</si>
  <si>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</si>
  <si>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</si>
  <si>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</si>
  <si>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</si>
  <si>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</si>
  <si>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</si>
  <si>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</si>
  <si>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</si>
  <si>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</si>
  <si>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</si>
  <si>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</si>
  <si>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</si>
  <si>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</si>
  <si>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</si>
  <si>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</si>
  <si>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</si>
  <si>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</si>
  <si>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</si>
  <si>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</si>
  <si>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</si>
  <si>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</si>
  <si>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</si>
  <si>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</si>
  <si>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</si>
  <si>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</si>
  <si>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</si>
  <si>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</si>
  <si>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</si>
  <si>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</si>
  <si>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</si>
  <si>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</si>
  <si>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</si>
  <si>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</si>
  <si>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</si>
  <si>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</si>
  <si>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</si>
  <si>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</si>
  <si>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</si>
  <si>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</si>
  <si>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</si>
  <si>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</si>
  <si>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</si>
  <si>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</si>
  <si>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</si>
  <si>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</si>
  <si>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</si>
  <si>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</si>
  <si>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</si>
  <si>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</si>
  <si>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</si>
  <si>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</si>
  <si>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</si>
  <si>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</si>
  <si>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</si>
  <si>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</si>
  <si>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</si>
  <si>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</si>
  <si>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</si>
  <si>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</si>
  <si>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</si>
  <si>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</si>
  <si>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</si>
  <si>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</si>
  <si>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</si>
  <si>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</si>
  <si>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</si>
  <si>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</si>
  <si>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</si>
  <si>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</si>
  <si>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</si>
  <si>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</si>
  <si>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</si>
  <si>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</si>
  <si>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</si>
  <si>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</si>
  <si>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</si>
  <si>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</si>
  <si>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</si>
  <si>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</si>
  <si>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</si>
  <si>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</si>
  <si>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</si>
  <si>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</si>
  <si>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</si>
  <si>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</si>
  <si>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</si>
  <si>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</si>
  <si>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</si>
  <si>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</si>
  <si>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</si>
  <si>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</si>
  <si>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</si>
  <si>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</si>
  <si>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</si>
  <si>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</si>
  <si>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</si>
  <si>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</si>
  <si>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</si>
  <si>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</si>
  <si>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</si>
  <si>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</si>
  <si>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</si>
  <si>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</si>
  <si>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</si>
  <si>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</si>
  <si>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</si>
  <si>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</si>
  <si>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</si>
  <si>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</si>
  <si>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</si>
  <si>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</si>
  <si>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</si>
  <si>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</si>
  <si>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</si>
  <si>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</si>
  <si>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</si>
  <si>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</si>
  <si>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</si>
  <si>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</si>
  <si>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</si>
  <si>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</si>
  <si>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</si>
  <si>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</si>
  <si>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</si>
  <si>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</si>
  <si>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</si>
  <si>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</si>
  <si>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</si>
  <si>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</si>
  <si>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</si>
  <si>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</si>
  <si>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</si>
  <si>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</si>
  <si>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</si>
  <si>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</si>
  <si>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</si>
  <si>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</si>
  <si>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</si>
  <si>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</si>
  <si>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</si>
  <si>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</si>
  <si>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</si>
  <si>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</si>
  <si>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</si>
  <si>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</si>
  <si>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</si>
  <si>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</si>
  <si>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</si>
  <si>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</si>
  <si>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</si>
  <si>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</si>
  <si>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</si>
  <si>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</si>
  <si>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</si>
  <si>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</si>
  <si>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</si>
  <si>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</si>
  <si>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</si>
  <si>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</si>
  <si>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</si>
  <si>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</si>
  <si>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</si>
  <si>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</si>
  <si>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</si>
  <si>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</si>
  <si>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</si>
  <si>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</si>
  <si>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</si>
  <si>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</si>
  <si>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</si>
  <si>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</si>
  <si>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</si>
  <si>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</si>
  <si>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</si>
  <si>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</si>
  <si>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</si>
  <si>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</si>
  <si>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</si>
  <si>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</si>
  <si>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</si>
  <si>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</si>
  <si>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</si>
  <si>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</si>
  <si>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</si>
  <si>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</si>
  <si>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</si>
  <si>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</si>
  <si>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</si>
  <si>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</si>
  <si>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</si>
  <si>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</si>
  <si>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</si>
  <si>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</si>
  <si>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</si>
  <si>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</si>
  <si>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</si>
  <si>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</si>
  <si>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</si>
  <si>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</si>
  <si>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</si>
  <si>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</si>
  <si>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</si>
  <si>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</si>
  <si>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</si>
  <si>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</si>
  <si>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</si>
  <si>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</si>
  <si>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</si>
  <si>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</si>
  <si>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</si>
  <si>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</si>
  <si>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</si>
  <si>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</si>
  <si>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</si>
  <si>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</si>
  <si>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</si>
  <si>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</si>
  <si>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</si>
  <si>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</si>
  <si>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</si>
  <si>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</si>
  <si>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</si>
  <si>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</si>
  <si>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</si>
  <si>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</si>
  <si>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</si>
  <si>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</si>
  <si>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</si>
  <si>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</si>
  <si>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</si>
  <si>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</si>
  <si>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</si>
  <si>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</si>
  <si>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</si>
  <si>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</si>
  <si>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</si>
  <si>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</si>
  <si>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</si>
  <si>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</si>
  <si>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</si>
  <si>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</si>
  <si>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</si>
  <si>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</si>
  <si>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</si>
  <si>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</si>
  <si>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</si>
  <si>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</si>
  <si>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</si>
  <si>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</si>
  <si>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</si>
  <si>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</si>
  <si>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</si>
  <si>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</si>
  <si>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</si>
  <si>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</si>
  <si>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</si>
  <si>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</si>
  <si>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</si>
  <si>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</si>
  <si>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</si>
  <si>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</si>
  <si>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</si>
  <si>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</si>
  <si>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</si>
  <si>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</si>
  <si>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</si>
  <si>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</si>
  <si>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</si>
  <si>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</si>
  <si>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</si>
  <si>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</si>
  <si>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</si>
  <si>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</si>
  <si>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</si>
  <si>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</si>
  <si>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</si>
  <si>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</si>
  <si>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</si>
  <si>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</si>
  <si>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</si>
  <si>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</si>
  <si>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</si>
  <si>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</si>
  <si>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</si>
  <si>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</si>
  <si>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</si>
  <si>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</si>
  <si>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</si>
  <si>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</si>
  <si>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</si>
  <si>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</si>
  <si>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</si>
  <si>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</si>
  <si>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</si>
  <si>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</si>
  <si>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</si>
  <si>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</si>
  <si>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</si>
  <si>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</si>
  <si>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</si>
  <si>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</si>
  <si>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</si>
  <si>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</si>
  <si>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</si>
  <si>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</si>
  <si>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</si>
  <si>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</si>
  <si>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</si>
  <si>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</si>
  <si>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</si>
  <si>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</si>
  <si>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</si>
  <si>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</si>
  <si>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</si>
  <si>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</si>
  <si>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</si>
  <si>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</si>
  <si>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</si>
  <si>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</si>
  <si>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</si>
  <si>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</si>
  <si>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</si>
  <si>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</si>
  <si>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</si>
  <si>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</si>
  <si>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</si>
  <si>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</si>
  <si>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</si>
  <si>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</si>
  <si>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</si>
  <si>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</si>
  <si>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</si>
  <si>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</si>
  <si>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</si>
  <si>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</si>
  <si>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</si>
  <si>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</si>
  <si>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</si>
  <si>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</si>
  <si>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</si>
  <si>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</si>
  <si>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</si>
  <si>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</si>
  <si>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</si>
  <si>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</si>
  <si>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</si>
  <si>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</si>
  <si>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</si>
  <si>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</si>
  <si>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</si>
  <si>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</si>
  <si>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</si>
  <si>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</si>
  <si>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</si>
  <si>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</si>
  <si>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</si>
  <si>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</si>
  <si>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</si>
  <si>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</si>
  <si>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</si>
  <si>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</si>
  <si>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</si>
  <si>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</si>
  <si>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</si>
  <si>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</si>
  <si>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</si>
  <si>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</si>
  <si>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</si>
  <si>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</si>
  <si>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</si>
  <si>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</si>
  <si>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</si>
  <si>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</si>
  <si>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</si>
  <si>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</si>
  <si>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</si>
  <si>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</si>
  <si>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</si>
  <si>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</si>
  <si>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</si>
  <si>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</si>
  <si>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</si>
  <si>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</si>
  <si>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</si>
  <si>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</si>
  <si>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</si>
  <si>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</si>
  <si>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</si>
  <si>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</si>
  <si>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</si>
  <si>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</si>
  <si>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</si>
  <si>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</si>
  <si>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</si>
  <si>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</si>
  <si>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</si>
  <si>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</si>
  <si>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</si>
  <si>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</si>
  <si>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</si>
  <si>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</si>
  <si>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</si>
  <si>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</si>
  <si>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</si>
  <si>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</si>
  <si>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</si>
  <si>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</si>
  <si>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</si>
  <si>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</si>
  <si>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</si>
  <si>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</si>
  <si>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</si>
  <si>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</si>
  <si>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</si>
  <si>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</si>
  <si>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</si>
  <si>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</si>
  <si>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</si>
  <si>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</si>
  <si>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</si>
  <si>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</si>
  <si>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</si>
  <si>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</si>
  <si>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</si>
  <si>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</si>
  <si>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</si>
  <si>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</si>
  <si>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</si>
  <si>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</si>
  <si>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</si>
  <si>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</si>
  <si>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</si>
  <si>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</si>
  <si>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</si>
  <si>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</si>
  <si>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</si>
  <si>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</si>
  <si>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</si>
  <si>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</si>
  <si>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</si>
  <si>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</si>
  <si>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</si>
  <si>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</si>
  <si>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</si>
  <si>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</si>
  <si>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</si>
  <si>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</si>
  <si>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</si>
  <si>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</si>
  <si>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</si>
  <si>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</si>
  <si>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</si>
  <si>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</si>
  <si>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</si>
  <si>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</si>
  <si>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</si>
  <si>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</si>
  <si>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</si>
  <si>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</si>
  <si>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</si>
  <si>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</si>
  <si>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</si>
  <si>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</si>
  <si>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</si>
  <si>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</si>
  <si>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</si>
  <si>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</si>
  <si>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</si>
  <si>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</si>
  <si>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</si>
  <si>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</si>
  <si>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</si>
  <si>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</si>
  <si>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</si>
  <si>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</si>
  <si>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</si>
  <si>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</si>
  <si>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</si>
  <si>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</si>
  <si>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</si>
  <si>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</si>
  <si>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</si>
  <si>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</si>
  <si>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</si>
  <si>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</si>
  <si>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</si>
  <si>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</si>
  <si>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</si>
  <si>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</si>
  <si>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</si>
  <si>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</si>
  <si>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</si>
  <si>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</si>
  <si>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</si>
  <si>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</si>
  <si>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</si>
  <si>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</si>
  <si>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</si>
  <si>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</si>
  <si>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</si>
  <si>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</si>
  <si>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</si>
  <si>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</si>
  <si>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</si>
  <si>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</si>
  <si>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</si>
  <si>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</si>
  <si>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</si>
  <si>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</si>
  <si>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</si>
  <si>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</si>
  <si>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</si>
  <si>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</si>
  <si>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</si>
  <si>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</si>
  <si>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</si>
  <si>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</si>
  <si>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</si>
  <si>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</si>
  <si>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</si>
  <si>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</si>
  <si>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</si>
  <si>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</si>
  <si>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</si>
  <si>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</si>
  <si>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</si>
  <si>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</si>
  <si>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</si>
  <si>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</si>
  <si>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</si>
  <si>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</si>
  <si>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</si>
  <si>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</si>
  <si>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</si>
  <si>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</si>
  <si>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</si>
  <si>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</si>
  <si>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</si>
  <si>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</si>
  <si>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</si>
  <si>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</si>
  <si>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</si>
  <si>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</si>
  <si>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</si>
  <si>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</si>
  <si>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</si>
  <si>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</si>
  <si>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</si>
  <si>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</si>
  <si>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</si>
  <si>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</si>
  <si>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</si>
  <si>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</si>
  <si>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</si>
  <si>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</si>
  <si>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</si>
  <si>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</si>
  <si>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</si>
  <si>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</si>
  <si>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</si>
  <si>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</si>
  <si>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</si>
  <si>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</si>
  <si>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</si>
  <si>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</si>
  <si>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</si>
  <si>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</si>
  <si>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</si>
  <si>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</si>
  <si>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</si>
  <si>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</si>
  <si>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</si>
  <si>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</si>
  <si>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</si>
  <si>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</si>
  <si>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</si>
  <si>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</si>
  <si>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</si>
  <si>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</si>
  <si>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</si>
  <si>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</si>
  <si>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</si>
  <si>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</si>
  <si>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</si>
  <si>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</si>
  <si>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</si>
  <si>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</si>
  <si>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</si>
  <si>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</si>
  <si>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</si>
  <si>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</si>
  <si>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</si>
  <si>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</si>
  <si>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</si>
  <si>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</si>
  <si>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</si>
  <si>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</si>
  <si>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</si>
  <si>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</si>
  <si>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</si>
  <si>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</si>
  <si>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</si>
  <si>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</si>
  <si>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</si>
  <si>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</si>
  <si>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</si>
  <si>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</si>
  <si>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</si>
  <si>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</si>
  <si>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</si>
  <si>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</si>
  <si>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</si>
  <si>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</si>
  <si>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</si>
  <si>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</si>
  <si>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</si>
  <si>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</si>
  <si>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</si>
  <si>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</si>
  <si>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</si>
  <si>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</si>
  <si>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</si>
  <si>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</si>
  <si>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</si>
  <si>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</si>
  <si>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</si>
  <si>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</si>
  <si>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</si>
  <si>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</si>
  <si>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</si>
  <si>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</si>
  <si>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</si>
  <si>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</si>
  <si>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</si>
  <si>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</si>
  <si>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</si>
  <si>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</si>
  <si>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</si>
  <si>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</si>
  <si>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</si>
  <si>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</si>
  <si>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</si>
  <si>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</si>
  <si>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</si>
  <si>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</si>
  <si>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</si>
  <si>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</si>
  <si>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</si>
  <si>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</si>
  <si>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</si>
  <si>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</si>
  <si>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</si>
  <si>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</si>
  <si>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</si>
  <si>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</si>
  <si>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</si>
  <si>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</si>
  <si>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</si>
  <si>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</si>
  <si>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</si>
  <si>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</si>
  <si>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</si>
  <si>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</si>
  <si>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</si>
  <si>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</si>
  <si>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</si>
  <si>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</si>
  <si>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</si>
  <si>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</si>
  <si>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</si>
  <si>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</si>
  <si>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</si>
  <si>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</si>
  <si>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</si>
  <si>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</si>
  <si>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</si>
  <si>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</si>
  <si>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</si>
  <si>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</si>
  <si>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</si>
  <si>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</si>
  <si>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</si>
  <si>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</si>
  <si>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</si>
  <si>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</si>
  <si>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</si>
  <si>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</si>
  <si>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</si>
  <si>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</si>
  <si>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</si>
  <si>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</si>
  <si>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</si>
  <si>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</si>
  <si>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</si>
  <si>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</si>
  <si>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</si>
  <si>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</si>
  <si>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</si>
  <si>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</si>
  <si>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</si>
  <si>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</si>
  <si>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</si>
  <si>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</si>
  <si>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</si>
  <si>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</si>
  <si>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</si>
  <si>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</si>
  <si>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</si>
  <si>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</si>
  <si>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</si>
  <si>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</si>
  <si>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</si>
  <si>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</si>
  <si>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</si>
  <si>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</si>
  <si>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</si>
  <si>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</si>
  <si>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</si>
  <si>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</si>
  <si>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</si>
  <si>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</si>
  <si>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</si>
  <si>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</si>
  <si>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</si>
  <si>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</si>
  <si>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</si>
  <si>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</si>
  <si>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</si>
  <si>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</si>
  <si>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</si>
  <si>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</si>
  <si>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</si>
  <si>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</si>
  <si>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</si>
  <si>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</si>
  <si>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</si>
  <si>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</si>
  <si>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</si>
  <si>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</si>
  <si>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</si>
  <si>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</si>
  <si>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</si>
  <si>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</si>
  <si>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</si>
  <si>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</si>
  <si>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</si>
  <si>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</si>
  <si>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</si>
  <si>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</si>
  <si>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</si>
  <si>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</si>
  <si>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</si>
  <si>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</si>
  <si>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</si>
  <si>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</si>
  <si>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</si>
  <si>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</si>
  <si>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</si>
  <si>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</si>
  <si>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</si>
  <si>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</si>
  <si>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</si>
  <si>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</si>
  <si>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</si>
  <si>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</si>
  <si>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</si>
  <si>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</si>
  <si>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</si>
  <si>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</si>
  <si>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</si>
  <si>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</si>
  <si>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</si>
  <si>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</si>
  <si>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</si>
  <si>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</si>
  <si>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</si>
  <si>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</si>
  <si>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</si>
  <si>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</si>
  <si>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</si>
  <si>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</si>
  <si>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</si>
  <si>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</si>
  <si>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</si>
  <si>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</si>
  <si>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</si>
  <si>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</si>
  <si>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</si>
  <si>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</si>
  <si>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</si>
  <si>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</si>
  <si>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</si>
  <si>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</si>
  <si>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</si>
  <si>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</si>
  <si>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</si>
  <si>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</si>
  <si>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</si>
  <si>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</si>
  <si>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</si>
  <si>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</si>
  <si>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</si>
  <si>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</si>
  <si>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</si>
  <si>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</si>
  <si>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</si>
  <si>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</si>
  <si>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</si>
  <si>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</si>
  <si>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</si>
  <si>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</si>
  <si>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</si>
  <si>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</si>
  <si>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</si>
  <si>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</si>
  <si>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</si>
  <si>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</si>
  <si>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</si>
  <si>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</si>
  <si>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</si>
  <si>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</si>
  <si>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</si>
  <si>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</si>
  <si>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</si>
  <si>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</si>
  <si>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</si>
  <si>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</si>
  <si>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</si>
  <si>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</si>
  <si>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</si>
  <si>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</si>
  <si>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</si>
  <si>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</si>
  <si>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</si>
  <si>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</si>
  <si>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</si>
  <si>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</si>
  <si>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</si>
  <si>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</si>
  <si>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</si>
  <si>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</si>
  <si>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</si>
  <si>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</si>
  <si>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</si>
  <si>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</si>
  <si>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</si>
  <si>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</si>
  <si>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</si>
  <si>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</si>
  <si>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</si>
  <si>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</si>
  <si>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</si>
  <si>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</si>
  <si>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</si>
  <si>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</si>
  <si>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</si>
  <si>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</si>
  <si>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</si>
  <si>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</si>
  <si>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</si>
  <si>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</si>
  <si>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</si>
  <si>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</si>
  <si>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</si>
  <si>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</si>
  <si>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</si>
  <si>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</si>
  <si>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</si>
  <si>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</si>
  <si>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</si>
  <si>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</si>
  <si>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</si>
  <si>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</si>
  <si>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</si>
  <si>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</si>
  <si>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</si>
  <si>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</si>
  <si>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</si>
  <si>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</si>
  <si>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</si>
  <si>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</si>
  <si>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</si>
  <si>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</si>
  <si>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</si>
  <si>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</si>
  <si>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</si>
  <si>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</si>
  <si>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</si>
  <si>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</si>
  <si>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</si>
  <si>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</si>
  <si>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</si>
  <si>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</si>
  <si>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</si>
  <si>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</si>
  <si>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</si>
  <si>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</si>
  <si>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</si>
  <si>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</si>
  <si>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</si>
  <si>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</si>
  <si>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</si>
  <si>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</si>
  <si>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</si>
  <si>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</si>
  <si>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</si>
  <si>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</si>
  <si>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</si>
  <si>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</si>
  <si>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</si>
  <si>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</si>
  <si>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</si>
  <si>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</si>
  <si>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</si>
  <si>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</si>
  <si>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</si>
  <si>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</si>
  <si>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</si>
  <si>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</si>
  <si>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</si>
  <si>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</si>
  <si>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</si>
  <si>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</si>
  <si>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</si>
  <si>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</si>
  <si>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</si>
  <si>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</si>
  <si>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</si>
  <si>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</si>
  <si>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</si>
  <si>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</si>
  <si>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</si>
  <si>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</si>
  <si>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</si>
  <si>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</si>
  <si>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</si>
  <si>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</si>
  <si>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</si>
  <si>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</si>
  <si>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</si>
  <si>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</si>
  <si>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</si>
  <si>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</si>
  <si>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</si>
  <si>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</si>
  <si>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</si>
  <si>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</si>
  <si>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</si>
  <si>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</si>
  <si>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</si>
  <si>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</si>
  <si>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</si>
  <si>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</si>
  <si>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</si>
  <si>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</si>
  <si>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</si>
  <si>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</si>
  <si>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</si>
  <si>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</si>
  <si>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</si>
  <si>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</si>
  <si>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</si>
  <si>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</si>
  <si>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</si>
  <si>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</si>
  <si>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</si>
  <si>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</si>
  <si>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</si>
  <si>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</si>
  <si>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</si>
  <si>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</si>
  <si>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</si>
  <si>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</si>
  <si>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</si>
  <si>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</si>
  <si>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</si>
  <si>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</si>
  <si>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</si>
  <si>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</si>
  <si>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</si>
  <si>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</si>
  <si>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</si>
  <si>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</si>
  <si>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</si>
  <si>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</si>
  <si>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</si>
  <si>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</si>
  <si>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</si>
  <si>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</si>
  <si>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</si>
  <si>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</si>
  <si>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</si>
  <si>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</si>
  <si>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</si>
  <si>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</si>
  <si>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</si>
  <si>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</si>
  <si>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</si>
  <si>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</si>
  <si>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</si>
  <si>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</si>
  <si>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</si>
  <si>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</si>
  <si>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</si>
  <si>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</si>
  <si>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</si>
  <si>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</si>
  <si>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</si>
  <si>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</si>
  <si>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</si>
  <si>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</si>
  <si>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</si>
  <si>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</si>
  <si>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</si>
  <si>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</si>
  <si>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</si>
  <si>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</si>
  <si>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</si>
  <si>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</si>
  <si>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</si>
  <si>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</si>
  <si>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</si>
  <si>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</si>
  <si>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</si>
  <si>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</si>
  <si>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</si>
  <si>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</si>
  <si>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</si>
  <si>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</si>
  <si>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</si>
  <si>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</si>
  <si>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</si>
  <si>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</si>
  <si>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</si>
  <si>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</si>
  <si>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</si>
  <si>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</si>
  <si>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</si>
  <si>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</si>
  <si>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</si>
  <si>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</si>
  <si>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</si>
  <si>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</si>
  <si>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</si>
  <si>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</si>
  <si>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</si>
  <si>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</si>
  <si>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</si>
  <si>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</si>
  <si>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</si>
  <si>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</si>
  <si>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</si>
  <si>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</si>
  <si>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</si>
  <si>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</si>
  <si>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</si>
  <si>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</si>
  <si>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</si>
  <si>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</si>
  <si>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</si>
  <si>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</si>
  <si>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</si>
  <si>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</si>
  <si>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</si>
  <si>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</si>
  <si>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</si>
  <si>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</si>
  <si>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</si>
  <si>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</si>
  <si>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</si>
  <si>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</si>
  <si>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</si>
  <si>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</si>
  <si>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</si>
  <si>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</si>
  <si>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</si>
  <si>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</si>
  <si>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</si>
  <si>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</si>
  <si>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</si>
  <si>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</si>
  <si>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</si>
  <si>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</si>
  <si>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</si>
  <si>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</si>
  <si>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</si>
  <si>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</si>
  <si>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</si>
  <si>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</si>
  <si>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</si>
  <si>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</si>
  <si>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</si>
  <si>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</si>
  <si>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</si>
  <si>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</si>
  <si>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</si>
  <si>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</si>
  <si>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</si>
  <si>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</si>
  <si>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</si>
  <si>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</si>
  <si>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</si>
  <si>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</si>
  <si>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</si>
  <si>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</si>
  <si>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</si>
  <si>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</si>
  <si>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</si>
  <si>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</si>
  <si>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</si>
  <si>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</si>
  <si>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</si>
  <si>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</si>
  <si>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</si>
  <si>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</si>
  <si>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</si>
  <si>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</si>
  <si>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</si>
  <si>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</si>
  <si>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</si>
  <si>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</si>
  <si>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</si>
  <si>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</si>
  <si>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</si>
  <si>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</si>
  <si>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</si>
  <si>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</si>
  <si>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</si>
  <si>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</si>
  <si>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</si>
  <si>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</si>
  <si>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</si>
  <si>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</si>
  <si>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</si>
  <si>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</si>
  <si>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</si>
  <si>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</si>
  <si>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</si>
  <si>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</si>
  <si>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</si>
  <si>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</si>
  <si>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</si>
  <si>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</si>
  <si>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</si>
  <si>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</si>
  <si>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</si>
  <si>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</si>
  <si>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</si>
  <si>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</si>
  <si>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</si>
  <si>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</si>
  <si>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</si>
  <si>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</si>
  <si>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</si>
  <si>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</si>
  <si>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</si>
  <si>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</si>
  <si>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</si>
  <si>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</si>
  <si>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</si>
  <si>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</si>
  <si>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</si>
  <si>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</si>
  <si>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</si>
  <si>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</si>
  <si>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</si>
  <si>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</si>
  <si>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</si>
  <si>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</si>
  <si>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</si>
  <si>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</si>
  <si>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</si>
  <si>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</si>
  <si>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</si>
  <si>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</si>
  <si>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</si>
  <si>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</si>
  <si>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</si>
  <si>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</si>
  <si>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</si>
  <si>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</si>
  <si>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</si>
  <si>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</si>
  <si>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</si>
  <si>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</si>
  <si>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</si>
  <si>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</si>
  <si>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</si>
  <si>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</si>
  <si>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</si>
  <si>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</si>
  <si>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</si>
  <si>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</si>
  <si>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</si>
  <si>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</si>
  <si>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</si>
  <si>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</si>
  <si>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</si>
  <si>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</si>
  <si>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</si>
  <si>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</si>
  <si>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</si>
  <si>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</si>
  <si>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</si>
  <si>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</si>
  <si>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</si>
  <si>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</si>
  <si>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</si>
  <si>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</si>
  <si>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</si>
  <si>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</si>
  <si>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</si>
  <si>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</si>
  <si>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</si>
  <si>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</si>
  <si>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</si>
  <si>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</si>
  <si>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</si>
  <si>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</si>
  <si>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</si>
  <si>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</si>
  <si>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</si>
  <si>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</si>
  <si>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</si>
  <si>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</si>
  <si>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</si>
  <si>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</si>
  <si>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</si>
  <si>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</si>
  <si>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</si>
  <si>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</si>
  <si>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</si>
  <si>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</si>
  <si>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</si>
  <si>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</si>
  <si>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</si>
  <si>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</si>
  <si>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</si>
  <si>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</si>
  <si>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</si>
  <si>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</si>
  <si>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</si>
  <si>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</si>
  <si>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</si>
  <si>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</si>
  <si>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</si>
  <si>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</si>
  <si>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</si>
  <si>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</si>
  <si>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</si>
  <si>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</si>
  <si>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</si>
  <si>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</si>
  <si>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</si>
  <si>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</si>
  <si>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</si>
  <si>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</si>
  <si>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</si>
  <si>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</si>
  <si>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</si>
  <si>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</si>
  <si>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</si>
  <si>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</si>
  <si>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</si>
  <si>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</si>
  <si>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</si>
  <si>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</si>
  <si>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</si>
  <si>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</si>
  <si>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</si>
  <si>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</si>
  <si>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</si>
  <si>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</si>
  <si>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</si>
  <si>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</si>
  <si>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</si>
  <si>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</si>
  <si>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</si>
  <si>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</si>
  <si>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</si>
  <si>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</si>
  <si>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</si>
  <si>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</si>
  <si>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</si>
  <si>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</si>
  <si>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</si>
  <si>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</si>
  <si>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</si>
  <si>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</si>
  <si>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</si>
  <si>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</si>
  <si>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</si>
  <si>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</si>
  <si>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</si>
  <si>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</si>
  <si>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</si>
  <si>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</si>
  <si>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</si>
  <si>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</si>
  <si>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</si>
  <si>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</si>
  <si>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</si>
  <si>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</si>
  <si>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</si>
  <si>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</si>
  <si>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</si>
  <si>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</si>
  <si>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</si>
  <si>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</si>
  <si>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</si>
  <si>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</si>
  <si>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</si>
  <si>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</si>
  <si>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</si>
  <si>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</si>
  <si>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</si>
  <si>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</si>
  <si>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</si>
  <si>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</si>
  <si>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</si>
  <si>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</si>
  <si>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</si>
  <si>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</si>
  <si>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</si>
  <si>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</si>
  <si>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</si>
  <si>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</si>
  <si>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</si>
  <si>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</si>
  <si>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</si>
  <si>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</si>
  <si>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</si>
  <si>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</si>
  <si>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</si>
  <si>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</si>
  <si>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</si>
  <si>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</si>
  <si>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</si>
  <si>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</si>
  <si>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</si>
  <si>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</si>
  <si>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</si>
  <si>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</si>
  <si>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</si>
  <si>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</si>
  <si>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</si>
  <si>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</si>
  <si>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</si>
  <si>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</si>
  <si>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</si>
  <si>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</si>
  <si>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</si>
  <si>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</si>
  <si>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</si>
  <si>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</si>
  <si>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</si>
  <si>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</si>
  <si>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</si>
  <si>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</si>
  <si>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</si>
  <si>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</si>
  <si>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</si>
  <si>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</si>
  <si>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</si>
  <si>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</si>
  <si>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</si>
  <si>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</si>
  <si>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</si>
  <si>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</si>
  <si>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</si>
  <si>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</si>
  <si>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</si>
  <si>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</si>
  <si>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</si>
  <si>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</si>
  <si>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</si>
  <si>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</si>
  <si>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</si>
  <si>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</si>
  <si>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</si>
  <si>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</si>
  <si>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</si>
  <si>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</si>
  <si>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</si>
  <si>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</si>
  <si>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</si>
  <si>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</si>
  <si>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</si>
  <si>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</si>
  <si>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</si>
  <si>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</si>
  <si>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</si>
  <si>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</si>
  <si>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</si>
  <si>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</si>
  <si>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</si>
  <si>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</si>
  <si>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</si>
  <si>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</si>
  <si>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</si>
  <si>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</si>
  <si>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</si>
  <si>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</si>
  <si>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</si>
  <si>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</si>
  <si>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</si>
  <si>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</si>
  <si>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</si>
  <si>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</si>
  <si>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</si>
  <si>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</si>
  <si>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</si>
  <si>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</si>
  <si>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</si>
  <si>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</si>
  <si>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</si>
  <si>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</si>
  <si>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</si>
  <si>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</si>
  <si>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</si>
  <si>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</si>
  <si>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</si>
  <si>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</si>
  <si>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</si>
  <si>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</si>
  <si>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</si>
  <si>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</si>
  <si>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</si>
  <si>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</si>
  <si>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</si>
  <si>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</si>
  <si>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</si>
  <si>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</si>
  <si>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</si>
  <si>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</si>
  <si>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</si>
  <si>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</si>
  <si>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</si>
  <si>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</si>
  <si>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</si>
  <si>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</si>
  <si>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</si>
  <si>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</si>
  <si>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</si>
  <si>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</si>
  <si>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</si>
  <si>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</si>
  <si>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</si>
  <si>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</si>
  <si>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</si>
  <si>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</si>
  <si>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</si>
  <si>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</si>
  <si>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</si>
  <si>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</si>
  <si>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</si>
  <si>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</si>
  <si>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</si>
  <si>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</si>
  <si>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</si>
  <si>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</si>
  <si>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</si>
  <si>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</si>
  <si>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</si>
  <si>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</si>
  <si>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</si>
  <si>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</si>
  <si>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</si>
  <si>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</si>
  <si>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</si>
  <si>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</si>
  <si>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</si>
  <si>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</si>
  <si>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</si>
  <si>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</si>
  <si>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</si>
  <si>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</si>
  <si>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</si>
  <si>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</si>
  <si>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</si>
  <si>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</si>
  <si>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</si>
  <si>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</si>
  <si>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</si>
  <si>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</si>
  <si>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</si>
  <si>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</si>
  <si>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</si>
  <si>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</si>
  <si>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</si>
  <si>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</si>
  <si>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</si>
  <si>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</si>
  <si>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</si>
  <si>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</si>
  <si>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</si>
  <si>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</si>
  <si>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</si>
  <si>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</si>
  <si>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</si>
  <si>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</si>
  <si>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</si>
  <si>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</si>
  <si>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</si>
  <si>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</si>
  <si>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</si>
  <si>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</si>
  <si>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</si>
  <si>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</si>
  <si>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</si>
  <si>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</si>
  <si>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</si>
  <si>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</si>
  <si>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</si>
  <si>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</si>
  <si>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</si>
  <si>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</si>
  <si>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</si>
  <si>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</si>
  <si>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</si>
  <si>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</si>
  <si>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</si>
  <si>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</si>
  <si>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</si>
  <si>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</si>
  <si>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</si>
  <si>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</si>
  <si>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</si>
  <si>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</si>
  <si>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</si>
  <si>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</si>
  <si>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</si>
  <si>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</si>
  <si>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</si>
  <si>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</si>
  <si>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</si>
  <si>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</si>
  <si>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</si>
  <si>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</si>
  <si>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</si>
  <si>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</si>
  <si>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</si>
  <si>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</si>
  <si>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</si>
  <si>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</si>
  <si>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</si>
  <si>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</si>
  <si>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</si>
  <si>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</si>
  <si>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</si>
  <si>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</si>
  <si>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</si>
  <si>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</si>
  <si>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</si>
  <si>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</si>
  <si>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</si>
  <si>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</si>
  <si>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</si>
  <si>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</si>
  <si>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</si>
  <si>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</si>
  <si>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</si>
  <si>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</si>
  <si>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</si>
  <si>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</si>
  <si>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</si>
  <si>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</si>
  <si>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</si>
  <si>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</si>
  <si>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</si>
  <si>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</si>
  <si>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</si>
  <si>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</si>
  <si>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</si>
  <si>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</si>
  <si>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</si>
  <si>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</si>
  <si>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</si>
  <si>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</si>
  <si>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</si>
  <si>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</si>
  <si>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</si>
  <si>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</si>
  <si>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</si>
  <si>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</si>
  <si>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</si>
  <si>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</si>
  <si>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</si>
  <si>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</si>
  <si>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</si>
  <si>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</si>
  <si>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</si>
  <si>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</si>
  <si>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</si>
  <si>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</si>
  <si>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</si>
  <si>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</si>
  <si>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</si>
  <si>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</si>
  <si>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</si>
  <si>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</si>
  <si>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</si>
  <si>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</si>
  <si>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</si>
  <si>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</si>
  <si>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</si>
  <si>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</si>
  <si>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</si>
  <si>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</si>
  <si>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</si>
  <si>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</si>
  <si>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</si>
  <si>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</si>
  <si>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</si>
  <si>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</si>
  <si>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</si>
  <si>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</si>
  <si>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</si>
  <si>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</si>
  <si>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</si>
  <si>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</si>
  <si>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</si>
  <si>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</si>
  <si>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</si>
  <si>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</si>
  <si>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</si>
  <si>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</si>
  <si>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</si>
  <si>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</si>
  <si>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</si>
  <si>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</si>
  <si>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</si>
  <si>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</si>
  <si>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</si>
  <si>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</si>
  <si>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</si>
  <si>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</si>
  <si>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</si>
  <si>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</si>
  <si>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</si>
  <si>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</si>
  <si>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</si>
  <si>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</si>
  <si>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</si>
  <si>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</si>
  <si>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</si>
  <si>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</si>
  <si>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</si>
  <si>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</si>
  <si>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</si>
  <si>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</si>
  <si>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</si>
  <si>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</si>
  <si>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</si>
  <si>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</si>
  <si>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</si>
  <si>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</si>
  <si>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</si>
  <si>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</si>
  <si>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</si>
  <si>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</si>
  <si>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</si>
  <si>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</si>
  <si>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</si>
  <si>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</si>
  <si>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</si>
  <si>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</si>
  <si>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</si>
  <si>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</si>
  <si>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</si>
  <si>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</si>
  <si>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</si>
  <si>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</si>
  <si>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</si>
  <si>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</si>
  <si>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</si>
  <si>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</si>
  <si>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</si>
  <si>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</si>
  <si>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</si>
  <si>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</si>
  <si>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</si>
  <si>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</si>
  <si>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</si>
  <si>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</si>
  <si>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</si>
  <si>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</si>
  <si>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</si>
  <si>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</si>
  <si>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</si>
  <si>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</si>
  <si>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</si>
  <si>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</si>
  <si>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</si>
  <si>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</si>
  <si>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</si>
  <si>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</si>
  <si>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</si>
  <si>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</si>
  <si>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</si>
  <si>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</si>
  <si>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</si>
  <si>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</si>
  <si>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</si>
  <si>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</si>
  <si>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</si>
  <si>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</si>
  <si>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</si>
  <si>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</si>
  <si>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</si>
  <si>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</si>
  <si>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</si>
  <si>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</si>
  <si>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</si>
  <si>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</si>
  <si>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</si>
  <si>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</si>
  <si>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</si>
  <si>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</si>
  <si>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</si>
  <si>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</si>
  <si>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</si>
  <si>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</si>
  <si>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</si>
  <si>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</si>
  <si>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</si>
  <si>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</si>
  <si>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</si>
  <si>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</si>
  <si>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</si>
  <si>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</si>
  <si>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</si>
  <si>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</si>
  <si>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</si>
  <si>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</si>
  <si>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</si>
  <si>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</si>
  <si>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</si>
  <si>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</si>
  <si>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</si>
  <si>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</si>
  <si>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</si>
  <si>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</si>
  <si>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</si>
  <si>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</si>
  <si>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</si>
  <si>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</si>
  <si>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</si>
  <si>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</si>
  <si>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</si>
  <si>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</si>
  <si>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</si>
  <si>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</si>
  <si>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</si>
  <si>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</si>
  <si>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</si>
  <si>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</si>
  <si>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</si>
  <si>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</si>
  <si>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</si>
  <si>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</si>
  <si>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</si>
  <si>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</si>
  <si>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</si>
  <si>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</si>
  <si>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</si>
  <si>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</si>
  <si>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</si>
  <si>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</si>
  <si>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</si>
  <si>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</si>
  <si>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</si>
  <si>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</si>
  <si>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</si>
  <si>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</si>
  <si>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</si>
  <si>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</si>
  <si>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</si>
  <si>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</si>
  <si>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</si>
  <si>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</si>
  <si>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</si>
  <si>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</si>
  <si>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</si>
  <si>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</si>
  <si>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</si>
  <si>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</si>
  <si>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</si>
  <si>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</si>
  <si>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</si>
  <si>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</si>
  <si>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</si>
  <si>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</si>
  <si>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</si>
  <si>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</si>
  <si>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</si>
  <si>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</si>
  <si>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</si>
  <si>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</si>
  <si>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</si>
  <si>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</si>
  <si>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</si>
  <si>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</si>
  <si>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</si>
  <si>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</si>
  <si>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</si>
  <si>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</si>
  <si>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</si>
  <si>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</si>
  <si>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</si>
  <si>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</si>
  <si>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</si>
  <si>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</si>
  <si>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</si>
  <si>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</si>
  <si>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</si>
  <si>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</si>
  <si>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</si>
  <si>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</si>
  <si>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</si>
  <si>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</si>
  <si>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</si>
  <si>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</si>
  <si>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</si>
  <si>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</si>
  <si>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</si>
  <si>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</si>
  <si>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</si>
  <si>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</si>
  <si>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</si>
  <si>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</si>
  <si>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</si>
  <si>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</si>
  <si>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</si>
  <si>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</si>
  <si>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</si>
  <si>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</si>
  <si>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</si>
  <si>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</si>
  <si>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</si>
  <si>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</si>
  <si>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</si>
  <si>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</si>
  <si>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</si>
  <si>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</si>
  <si>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</si>
  <si>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</si>
  <si>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</si>
  <si>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</si>
  <si>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</si>
  <si>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</si>
  <si>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</si>
  <si>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</si>
  <si>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</si>
  <si>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</si>
  <si>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</si>
  <si>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</si>
  <si>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</si>
  <si>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</si>
  <si>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</si>
  <si>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</si>
  <si>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</si>
  <si>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</si>
  <si>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</si>
  <si>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</si>
  <si>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</si>
  <si>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</si>
  <si>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</si>
  <si>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</si>
  <si>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</si>
  <si>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</si>
  <si>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</si>
  <si>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</si>
  <si>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</si>
  <si>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</si>
  <si>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</si>
  <si>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</si>
  <si>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</si>
  <si>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</si>
  <si>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</si>
  <si>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</si>
  <si>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</si>
  <si>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</si>
  <si>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</si>
  <si>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</si>
  <si>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</si>
  <si>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</si>
  <si>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</si>
  <si>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</si>
  <si>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</si>
  <si>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</si>
  <si>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</si>
  <si>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</si>
  <si>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</si>
  <si>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</si>
  <si>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</si>
  <si>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</si>
  <si>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</si>
  <si>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</si>
  <si>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</si>
  <si>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</si>
  <si>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</si>
  <si>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</si>
  <si>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</si>
  <si>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</si>
  <si>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</si>
  <si>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</si>
  <si>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</si>
  <si>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</si>
  <si>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</si>
  <si>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</si>
  <si>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</si>
  <si>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</si>
  <si>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</si>
  <si>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</si>
  <si>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</si>
  <si>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</si>
  <si>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</si>
  <si>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</si>
  <si>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</si>
  <si>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</si>
  <si>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</si>
  <si>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</si>
  <si>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</si>
  <si>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</si>
  <si>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</si>
  <si>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</si>
  <si>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</si>
  <si>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</si>
  <si>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</si>
  <si>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</si>
  <si>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</si>
  <si>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</si>
  <si>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</si>
  <si>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</si>
  <si>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</si>
  <si>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</si>
  <si>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</si>
  <si>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</si>
  <si>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</si>
  <si>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</si>
  <si>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</si>
  <si>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</si>
  <si>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</si>
  <si>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</si>
  <si>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</si>
  <si>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</si>
  <si>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</si>
  <si>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</si>
  <si>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</si>
  <si>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</si>
  <si>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</si>
  <si>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</si>
  <si>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</si>
  <si>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</si>
  <si>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</si>
  <si>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</si>
  <si>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</si>
  <si>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</si>
  <si>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</si>
  <si>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</si>
  <si>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</si>
  <si>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</si>
  <si>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</si>
  <si>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</si>
  <si>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</si>
  <si>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</si>
  <si>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</si>
  <si>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</si>
  <si>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</si>
  <si>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</si>
  <si>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</si>
  <si>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</si>
  <si>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</si>
  <si>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</si>
  <si>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</si>
  <si>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</si>
  <si>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</si>
  <si>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</si>
  <si>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</si>
  <si>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</si>
  <si>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</si>
  <si>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</si>
  <si>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</si>
  <si>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</si>
  <si>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</si>
  <si>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</si>
  <si>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</si>
  <si>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</si>
  <si>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</si>
  <si>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</si>
  <si>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</si>
  <si>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</si>
  <si>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</si>
  <si>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</si>
  <si>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</si>
  <si>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</si>
  <si>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</si>
  <si>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</si>
  <si>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</si>
  <si>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</si>
  <si>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</si>
  <si>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</si>
  <si>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</si>
  <si>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</si>
  <si>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</si>
  <si>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</si>
  <si>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</si>
  <si>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</si>
  <si>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</si>
  <si>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</si>
  <si>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</si>
  <si>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</si>
  <si>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</si>
  <si>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</si>
  <si>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</si>
  <si>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</si>
  <si>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</si>
  <si>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</si>
  <si>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</si>
  <si>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</si>
  <si>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</si>
  <si>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</si>
  <si>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</si>
  <si>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</si>
  <si>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</si>
  <si>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</si>
  <si>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</si>
  <si>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</si>
  <si>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</si>
  <si>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</si>
  <si>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</si>
  <si>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</si>
  <si>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</si>
  <si>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</si>
  <si>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</si>
  <si>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</si>
  <si>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</si>
  <si>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</si>
  <si>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</si>
  <si>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</si>
  <si>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</si>
  <si>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</si>
  <si>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</si>
  <si>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</si>
  <si>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</si>
  <si>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</si>
  <si>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</si>
  <si>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</si>
  <si>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</si>
  <si>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</si>
  <si>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</si>
  <si>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</si>
  <si>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</si>
  <si>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</si>
  <si>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</si>
  <si>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</si>
  <si>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</si>
  <si>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</si>
  <si>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</si>
  <si>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</si>
  <si>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</si>
  <si>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</si>
  <si>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</si>
  <si>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</si>
  <si>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</si>
  <si>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</si>
  <si>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</si>
  <si>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</si>
  <si>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</si>
  <si>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</si>
  <si>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</si>
  <si>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</si>
  <si>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</si>
  <si>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</si>
  <si>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</si>
  <si>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</si>
  <si>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</si>
  <si>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</si>
  <si>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</si>
  <si>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</si>
  <si>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</si>
  <si>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</si>
  <si>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</si>
  <si>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</si>
  <si>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</si>
  <si>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</si>
  <si>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</si>
  <si>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</si>
  <si>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</si>
  <si>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</si>
  <si>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</si>
  <si>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</si>
  <si>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</si>
  <si>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</si>
  <si>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</si>
  <si>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</si>
  <si>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</si>
  <si>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</si>
  <si>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</si>
  <si>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</si>
  <si>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</si>
  <si>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</si>
  <si>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</si>
  <si>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</si>
  <si>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</si>
  <si>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</si>
  <si>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</si>
  <si>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</si>
  <si>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</si>
  <si>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</si>
  <si>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</si>
  <si>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</si>
  <si>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</si>
  <si>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</si>
  <si>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</si>
  <si>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</si>
  <si>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</si>
  <si>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</si>
  <si>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</si>
  <si>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</si>
  <si>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</si>
  <si>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</si>
  <si>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</si>
  <si>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</si>
  <si>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</si>
  <si>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</si>
  <si>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</si>
  <si>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</si>
  <si>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</si>
  <si>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</si>
  <si>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</si>
  <si>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</si>
  <si>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</si>
  <si>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</si>
  <si>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</si>
  <si>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</si>
  <si>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</si>
  <si>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</si>
  <si>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</si>
  <si>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</si>
  <si>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</si>
  <si>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</si>
  <si>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</si>
  <si>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</si>
  <si>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</si>
  <si>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</si>
  <si>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</si>
  <si>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</si>
  <si>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</si>
  <si>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</si>
  <si>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</si>
  <si>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</si>
  <si>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</si>
  <si>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</si>
  <si>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</si>
  <si>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</si>
  <si>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</si>
  <si>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</si>
  <si>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</si>
  <si>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</si>
  <si>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</si>
  <si>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</si>
  <si>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</si>
  <si>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</si>
  <si>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</si>
  <si>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</si>
  <si>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</si>
  <si>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</si>
  <si>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</si>
  <si>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</si>
  <si>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</si>
  <si>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</si>
  <si>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</si>
  <si>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</si>
  <si>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</si>
  <si>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</si>
  <si>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</si>
  <si>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</si>
  <si>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</si>
  <si>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</si>
  <si>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</si>
  <si>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</si>
  <si>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</si>
  <si>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</si>
  <si>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</si>
  <si>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</si>
  <si>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</si>
  <si>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</si>
  <si>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</si>
  <si>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</si>
  <si>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</si>
  <si>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</si>
  <si>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</si>
  <si>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</si>
  <si>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</si>
  <si>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</si>
  <si>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</si>
  <si>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</si>
  <si>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</si>
  <si>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</si>
  <si>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</si>
  <si>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</si>
  <si>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</si>
  <si>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</si>
  <si>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</si>
  <si>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</si>
  <si>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</si>
  <si>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</si>
  <si>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</si>
  <si>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</si>
  <si>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</si>
  <si>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</si>
  <si>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</si>
  <si>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</si>
  <si>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</si>
  <si>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</si>
  <si>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</si>
  <si>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</si>
  <si>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</si>
  <si>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</si>
  <si>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</si>
  <si>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</si>
  <si>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</si>
  <si>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</si>
  <si>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</si>
  <si>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</si>
  <si>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</si>
  <si>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</si>
  <si>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</si>
  <si>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</si>
  <si>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</si>
  <si>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</si>
  <si>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</si>
  <si>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</si>
  <si>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</si>
  <si>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</si>
  <si>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</si>
  <si>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</si>
  <si>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</si>
  <si>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</si>
  <si>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</si>
  <si>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</si>
  <si>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</si>
  <si>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</si>
  <si>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</si>
  <si>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</si>
  <si>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</si>
  <si>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</si>
  <si>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</si>
  <si>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</si>
  <si>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</si>
  <si>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</si>
  <si>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</si>
  <si>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</si>
  <si>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</si>
  <si>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</si>
  <si>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</si>
  <si>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</si>
  <si>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</si>
  <si>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</si>
  <si>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</si>
  <si>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</si>
  <si>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</si>
  <si>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</si>
  <si>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</si>
  <si>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</si>
  <si>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</si>
  <si>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</si>
  <si>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</si>
  <si>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</si>
  <si>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</si>
  <si>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</si>
  <si>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</si>
  <si>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</si>
  <si>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</si>
  <si>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</si>
  <si>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</si>
  <si>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</si>
  <si>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</si>
  <si>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</si>
  <si>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</si>
  <si>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</si>
  <si>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</si>
  <si>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</si>
  <si>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</si>
  <si>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</si>
  <si>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</si>
  <si>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</si>
  <si>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</si>
  <si>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</si>
  <si>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</si>
  <si>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</si>
  <si>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</si>
  <si>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</si>
  <si>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</si>
  <si>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</si>
  <si>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</si>
  <si>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</si>
  <si>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</si>
  <si>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</si>
  <si>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</si>
  <si>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</si>
  <si>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</si>
  <si>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</si>
  <si>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</si>
  <si>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</si>
  <si>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</si>
  <si>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</si>
  <si>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</si>
  <si>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</si>
  <si>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</si>
  <si>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</si>
  <si>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</si>
  <si>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</si>
  <si>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</si>
  <si>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</si>
  <si>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</si>
  <si>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</si>
  <si>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</si>
  <si>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</si>
  <si>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</si>
  <si>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</si>
  <si>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</si>
  <si>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</si>
  <si>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</si>
  <si>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</si>
  <si>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</si>
  <si>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</si>
  <si>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</si>
  <si>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</si>
  <si>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</si>
  <si>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</si>
  <si>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</si>
  <si>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</si>
  <si>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</si>
  <si>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</si>
  <si>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</si>
  <si>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</si>
  <si>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</si>
  <si>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</si>
  <si>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</si>
  <si>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</si>
  <si>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</si>
  <si>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</si>
  <si>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</si>
  <si>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</si>
  <si>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</si>
  <si>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</si>
  <si>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</si>
  <si>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</si>
  <si>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</si>
  <si>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</si>
  <si>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</si>
  <si>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</si>
  <si>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</si>
  <si>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</si>
  <si>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</si>
  <si>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</si>
  <si>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</si>
  <si>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</si>
  <si>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</si>
  <si>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</si>
  <si>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</si>
  <si>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</si>
  <si>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</si>
  <si>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</si>
  <si>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</si>
  <si>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</si>
  <si>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</si>
  <si>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</si>
  <si>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</si>
  <si>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</si>
  <si>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</si>
  <si>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</si>
  <si>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</si>
  <si>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</si>
  <si>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</si>
  <si>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</si>
  <si>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</si>
  <si>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</si>
  <si>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</si>
  <si>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</si>
  <si>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</si>
  <si>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</si>
  <si>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</si>
  <si>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</si>
  <si>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</si>
  <si>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</si>
  <si>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</si>
  <si>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</si>
  <si>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</si>
  <si>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</si>
  <si>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</si>
  <si>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</si>
  <si>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</si>
  <si>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</si>
  <si>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</si>
  <si>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</si>
  <si>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</si>
  <si>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</si>
  <si>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</si>
  <si>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</si>
  <si>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</si>
  <si>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</si>
  <si>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</si>
  <si>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</si>
  <si>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</si>
  <si>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</si>
  <si>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</si>
  <si>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</si>
  <si>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</si>
  <si>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</si>
  <si>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</si>
  <si>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</si>
  <si>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</si>
  <si>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</si>
  <si>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</si>
  <si>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</si>
  <si>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</si>
  <si>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</si>
  <si>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</si>
  <si>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</si>
  <si>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</si>
  <si>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</si>
  <si>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</si>
  <si>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</si>
  <si>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</si>
  <si>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</si>
  <si>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</si>
  <si>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</si>
  <si>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</si>
  <si>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</si>
  <si>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</si>
  <si>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</si>
  <si>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</si>
  <si>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</si>
  <si>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</si>
  <si>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</si>
  <si>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</si>
  <si>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</si>
  <si>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</si>
  <si>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</si>
  <si>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</si>
  <si>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</si>
  <si>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</si>
  <si>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</si>
  <si>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</si>
  <si>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</si>
  <si>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</si>
  <si>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</si>
  <si>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</si>
  <si>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</si>
  <si>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</si>
  <si>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</si>
  <si>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</si>
  <si>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</si>
  <si>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</si>
  <si>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</si>
  <si>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</si>
  <si>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</si>
  <si>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</si>
  <si>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</si>
  <si>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</si>
  <si>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</si>
  <si>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</si>
  <si>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</si>
  <si>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</si>
  <si>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</si>
  <si>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</si>
  <si>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</si>
  <si>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</si>
  <si>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</si>
  <si>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</si>
  <si>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</si>
  <si>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</si>
  <si>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</si>
  <si>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</si>
  <si>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</si>
  <si>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</si>
  <si>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</si>
  <si>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</si>
  <si>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</si>
  <si>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</si>
  <si>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</si>
  <si>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</si>
  <si>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</si>
  <si>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</si>
  <si>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</si>
  <si>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</si>
  <si>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</si>
  <si>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</si>
  <si>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</si>
  <si>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</si>
  <si>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</si>
  <si>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</si>
  <si>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</si>
  <si>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</si>
  <si>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</si>
  <si>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</si>
  <si>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</si>
  <si>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</si>
  <si>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</si>
  <si>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</si>
  <si>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</si>
  <si>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</si>
  <si>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</si>
  <si>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</si>
  <si>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</si>
  <si>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</si>
  <si>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</si>
  <si>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</si>
  <si>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</si>
  <si>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</si>
  <si>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</si>
  <si>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</si>
  <si>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</si>
  <si>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</si>
  <si>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</si>
  <si>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</si>
  <si>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</si>
  <si>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</si>
  <si>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</si>
  <si>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</si>
  <si>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</si>
  <si>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</si>
  <si>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</si>
  <si>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</si>
  <si>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</si>
  <si>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</si>
  <si>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</si>
  <si>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</si>
  <si>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</si>
  <si>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</si>
  <si>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</si>
  <si>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</si>
  <si>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</si>
  <si>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</si>
  <si>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</si>
  <si>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</si>
  <si>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</si>
  <si>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</si>
  <si>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</si>
  <si>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</si>
  <si>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</si>
  <si>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</si>
  <si>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</si>
  <si>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</si>
  <si>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</si>
  <si>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</si>
  <si>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</si>
  <si>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</si>
  <si>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</si>
  <si>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</si>
  <si>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</si>
  <si>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</si>
  <si>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</si>
  <si>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</si>
  <si>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</si>
  <si>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</si>
  <si>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</si>
  <si>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</si>
  <si>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</si>
  <si>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</si>
  <si>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</si>
  <si>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</si>
  <si>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</si>
  <si>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</si>
  <si>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</si>
  <si>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</si>
  <si>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</si>
  <si>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</si>
  <si>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</si>
  <si>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</si>
  <si>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</si>
  <si>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</si>
  <si>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</si>
  <si>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</si>
  <si>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</si>
  <si>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</si>
  <si>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</si>
  <si>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</si>
  <si>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</si>
  <si>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</si>
  <si>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</si>
  <si>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</si>
  <si>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</si>
  <si>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</si>
  <si>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</si>
  <si>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</si>
  <si>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</si>
  <si>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</si>
  <si>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</si>
  <si>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</si>
  <si>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</si>
  <si>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</si>
  <si>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</si>
  <si>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</si>
  <si>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</si>
  <si>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</si>
  <si>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</si>
  <si>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</si>
  <si>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</si>
  <si>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</si>
  <si>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</si>
  <si>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</si>
  <si>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</si>
  <si>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</si>
  <si>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</si>
  <si>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</si>
  <si>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</si>
  <si>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</si>
  <si>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</si>
  <si>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</si>
  <si>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</si>
  <si>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</si>
  <si>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</si>
  <si>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</si>
  <si>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</si>
  <si>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</si>
  <si>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</si>
  <si>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</si>
  <si>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</si>
  <si>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</si>
  <si>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</si>
  <si>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</si>
  <si>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</si>
  <si>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</si>
  <si>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</si>
  <si>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</si>
  <si>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</si>
  <si>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</si>
  <si>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</si>
  <si>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</si>
  <si>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</si>
  <si>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</si>
  <si>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</si>
  <si>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</si>
  <si>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</si>
  <si>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</si>
  <si>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</si>
  <si>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</si>
  <si>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</si>
  <si>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</si>
  <si>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</si>
  <si>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</si>
  <si>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</si>
  <si>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</si>
  <si>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</si>
  <si>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</si>
  <si>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</si>
  <si>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</si>
  <si>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</si>
  <si>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</si>
  <si>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</si>
  <si>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</si>
  <si>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</si>
  <si>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</si>
  <si>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</si>
  <si>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</si>
  <si>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</si>
  <si>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</si>
  <si>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</si>
  <si>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</si>
  <si>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</si>
  <si>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</si>
  <si>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</si>
  <si>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</si>
  <si>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</si>
  <si>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</si>
  <si>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</si>
  <si>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</si>
  <si>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</si>
  <si>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</si>
  <si>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</si>
  <si>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</si>
  <si>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</si>
  <si>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</si>
  <si>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</si>
  <si>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</si>
  <si>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</si>
  <si>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</si>
  <si>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</si>
  <si>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</si>
  <si>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</si>
  <si>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</si>
  <si>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</si>
  <si>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</si>
  <si>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</si>
  <si>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</si>
  <si>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</si>
  <si>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</si>
  <si>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</si>
  <si>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</si>
  <si>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</si>
  <si>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</si>
  <si>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</si>
  <si>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</si>
  <si>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</si>
  <si>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</si>
  <si>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</si>
  <si>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</si>
  <si>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</si>
  <si>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</si>
  <si>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</si>
  <si>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</si>
  <si>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</si>
  <si>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</si>
  <si>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</si>
  <si>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</si>
  <si>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</si>
  <si>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</si>
  <si>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</si>
  <si>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</si>
  <si>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</si>
  <si>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</si>
  <si>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</si>
  <si>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</si>
  <si>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</si>
  <si>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</si>
  <si>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</si>
  <si>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</si>
  <si>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</si>
  <si>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</si>
  <si>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</si>
  <si>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</si>
  <si>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</si>
  <si>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</si>
  <si>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</si>
  <si>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</si>
  <si>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</si>
  <si>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</si>
  <si>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</si>
  <si>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</si>
  <si>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</si>
  <si>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</si>
  <si>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</si>
  <si>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</si>
  <si>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</si>
  <si>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</si>
  <si>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</si>
  <si>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</si>
  <si>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</si>
  <si>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</si>
  <si>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</si>
  <si>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</si>
  <si>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</si>
  <si>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</si>
  <si>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</si>
  <si>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</si>
  <si>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</si>
  <si>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</si>
  <si>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</si>
  <si>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</si>
  <si>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</si>
  <si>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</si>
  <si>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</si>
  <si>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</si>
  <si>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</si>
  <si>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</si>
  <si>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</si>
  <si>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</si>
  <si>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</si>
  <si>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</si>
  <si>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</si>
  <si>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</si>
  <si>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</si>
  <si>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</si>
  <si>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</si>
  <si>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</si>
  <si>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</si>
  <si>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</si>
  <si>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</si>
  <si>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</si>
  <si>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</si>
  <si>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</si>
  <si>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</si>
  <si>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</si>
  <si>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</si>
  <si>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</si>
  <si>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</si>
  <si>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</si>
  <si>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</si>
  <si>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</si>
  <si>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</si>
  <si>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</si>
  <si>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</si>
  <si>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</si>
  <si>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</si>
  <si>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</si>
  <si>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</si>
  <si>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</si>
  <si>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</si>
  <si>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</si>
  <si>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</si>
  <si>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</si>
  <si>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</si>
  <si>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</si>
  <si>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</si>
  <si>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</si>
  <si>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</si>
  <si>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</si>
  <si>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</si>
  <si>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</si>
  <si>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</si>
  <si>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</si>
  <si>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</si>
  <si>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</si>
  <si>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</si>
  <si>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</si>
  <si>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</si>
  <si>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</si>
  <si>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</si>
  <si>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</si>
  <si>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</si>
  <si>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</si>
  <si>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</si>
  <si>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</si>
  <si>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</si>
  <si>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</si>
  <si>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</si>
  <si>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</si>
  <si>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</si>
  <si>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</si>
  <si>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</si>
  <si>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</si>
  <si>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</si>
  <si>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</si>
  <si>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</si>
  <si>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</si>
  <si>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</si>
  <si>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</si>
  <si>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</si>
  <si>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</si>
  <si>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</si>
  <si>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</si>
  <si>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</si>
  <si>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</si>
  <si>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</si>
  <si>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</si>
  <si>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</si>
  <si>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</si>
  <si>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</si>
  <si>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</si>
  <si>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</si>
  <si>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</si>
  <si>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</si>
  <si>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</si>
  <si>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</si>
  <si>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</si>
  <si>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</si>
  <si>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</si>
  <si>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</si>
  <si>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</si>
  <si>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</si>
  <si>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</si>
  <si>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</si>
  <si>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</si>
  <si>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</si>
  <si>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</si>
  <si>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</si>
  <si>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</si>
  <si>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</si>
  <si>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</si>
  <si>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</si>
  <si>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</si>
  <si>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</si>
  <si>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</si>
  <si>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</si>
  <si>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</si>
  <si>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</si>
  <si>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</si>
  <si>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</si>
  <si>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</si>
  <si>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</si>
  <si>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</si>
  <si>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</si>
  <si>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</si>
  <si>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</si>
  <si>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</si>
  <si>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</si>
  <si>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</si>
  <si>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</si>
  <si>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</si>
  <si>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</si>
  <si>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</si>
  <si>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</si>
  <si>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</si>
  <si>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</si>
  <si>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</si>
  <si>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</si>
  <si>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</si>
  <si>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</si>
  <si>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</si>
  <si>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</si>
  <si>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</si>
  <si>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</si>
  <si>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</si>
  <si>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</si>
  <si>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</si>
  <si>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</si>
  <si>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</si>
  <si>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</si>
  <si>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</si>
  <si>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</si>
  <si>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</si>
  <si>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</si>
  <si>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</si>
  <si>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</si>
  <si>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</si>
  <si>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</si>
  <si>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</si>
  <si>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</si>
  <si>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</si>
  <si>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</si>
  <si>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</si>
  <si>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</si>
  <si>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</si>
  <si>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</si>
  <si>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</si>
  <si>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</si>
  <si>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</si>
  <si>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</si>
  <si>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</si>
  <si>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</si>
  <si>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</si>
  <si>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</si>
  <si>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</si>
  <si>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</si>
  <si>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</si>
  <si>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</si>
  <si>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</si>
  <si>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</si>
  <si>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</si>
  <si>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</si>
  <si>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</si>
  <si>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</si>
  <si>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</si>
  <si>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</si>
  <si>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</si>
  <si>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</si>
  <si>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</si>
  <si>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</si>
  <si>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</si>
  <si>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</si>
  <si>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</si>
  <si>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</si>
  <si>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</si>
  <si>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</si>
  <si>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</si>
  <si>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</si>
  <si>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</si>
  <si>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</si>
  <si>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</si>
  <si>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</si>
  <si>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</si>
  <si>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</si>
  <si>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</si>
  <si>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</si>
  <si>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</si>
  <si>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</si>
  <si>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</si>
  <si>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</si>
  <si>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</si>
  <si>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</si>
  <si>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</si>
  <si>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</si>
  <si>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</si>
  <si>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</si>
  <si>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</si>
  <si>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</si>
  <si>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</si>
  <si>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</si>
  <si>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</si>
  <si>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</si>
  <si>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</si>
  <si>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</si>
  <si>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</si>
  <si>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</si>
  <si>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</si>
  <si>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</si>
  <si>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</si>
  <si>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</si>
  <si>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</si>
  <si>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</si>
  <si>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</si>
  <si>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</si>
  <si>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</si>
  <si>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</si>
  <si>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</si>
  <si>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</si>
  <si>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</si>
  <si>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</si>
  <si>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</si>
  <si>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</si>
  <si>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</si>
  <si>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</si>
  <si>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</si>
  <si>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</si>
  <si>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</si>
  <si>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</si>
  <si>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</si>
  <si>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</si>
  <si>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</si>
  <si>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</si>
  <si>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</si>
  <si>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</si>
  <si>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</si>
  <si>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</si>
  <si>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</si>
  <si>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</si>
  <si>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</si>
  <si>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</si>
  <si>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</si>
  <si>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</si>
  <si>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</si>
  <si>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</si>
  <si>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</si>
  <si>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</si>
  <si>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</si>
  <si>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</si>
  <si>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</si>
  <si>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</si>
  <si>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</si>
  <si>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</si>
  <si>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</si>
  <si>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</si>
  <si>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</si>
  <si>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</si>
  <si>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</si>
  <si>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</si>
  <si>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</si>
  <si>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</si>
  <si>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</si>
  <si>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</si>
  <si>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</si>
  <si>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</si>
  <si>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</si>
  <si>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</si>
  <si>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</si>
  <si>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</si>
  <si>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</si>
  <si>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</si>
  <si>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</si>
  <si>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</si>
  <si>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</si>
  <si>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</si>
  <si>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</si>
  <si>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</si>
  <si>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</si>
  <si>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</si>
  <si>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</si>
  <si>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</si>
  <si>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</si>
  <si>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</si>
  <si>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</si>
  <si>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</si>
  <si>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</si>
  <si>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</si>
  <si>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</si>
  <si>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</si>
  <si>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</si>
  <si>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</si>
  <si>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</si>
  <si>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</si>
  <si>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</si>
  <si>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</si>
  <si>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</si>
  <si>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</si>
  <si>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</si>
  <si>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</si>
  <si>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</si>
  <si>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</si>
  <si>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</si>
  <si>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</si>
  <si>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</si>
  <si>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</si>
  <si>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</si>
  <si>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</si>
  <si>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</si>
  <si>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</si>
  <si>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</si>
  <si>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</si>
  <si>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</si>
  <si>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</si>
  <si>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</si>
  <si>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</si>
  <si>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</si>
  <si>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</si>
  <si>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</si>
  <si>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</si>
  <si>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</si>
  <si>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</si>
  <si>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</si>
  <si>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</si>
  <si>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</si>
  <si>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</si>
  <si>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</si>
  <si>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</si>
  <si>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</si>
  <si>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</si>
  <si>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</si>
  <si>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</si>
  <si>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</si>
  <si>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</si>
  <si>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</si>
  <si>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</si>
  <si>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</si>
  <si>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</si>
  <si>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</si>
  <si>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</si>
  <si>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</si>
  <si>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</si>
  <si>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</si>
  <si>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</si>
  <si>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</si>
  <si>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</si>
  <si>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</si>
  <si>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</si>
  <si>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</si>
  <si>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</si>
  <si>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</si>
  <si>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</si>
  <si>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</si>
  <si>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</si>
  <si>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</si>
  <si>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</si>
  <si>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</si>
  <si>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</si>
  <si>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</si>
  <si>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</si>
  <si>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</si>
  <si>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</si>
  <si>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</si>
  <si>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</si>
  <si>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</si>
  <si>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</si>
  <si>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</si>
  <si>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</si>
  <si>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</si>
  <si>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</si>
  <si>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</si>
  <si>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</si>
  <si>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</si>
  <si>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</si>
  <si>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</si>
  <si>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</si>
  <si>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</si>
  <si>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</si>
  <si>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</si>
  <si>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</si>
  <si>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</si>
  <si>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</si>
  <si>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</si>
  <si>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</si>
  <si>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</si>
  <si>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</si>
  <si>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</si>
  <si>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</si>
  <si>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</si>
  <si>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</si>
  <si>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</si>
  <si>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</si>
  <si>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</si>
  <si>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</si>
  <si>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</si>
  <si>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</si>
  <si>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</si>
  <si>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</si>
  <si>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</si>
  <si>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</si>
  <si>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</si>
  <si>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</si>
  <si>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</si>
  <si>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</si>
  <si>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</si>
  <si>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</si>
  <si>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</si>
  <si>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</si>
  <si>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</si>
  <si>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</si>
  <si>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</si>
  <si>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</si>
  <si>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</si>
  <si>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</si>
  <si>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</si>
  <si>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</si>
  <si>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</si>
  <si>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</si>
  <si>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</si>
  <si>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</si>
  <si>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</si>
  <si>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</si>
  <si>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</si>
  <si>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</si>
  <si>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</si>
  <si>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</si>
  <si>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</si>
  <si>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</si>
  <si>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</si>
  <si>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</si>
  <si>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</si>
  <si>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</si>
  <si>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</si>
  <si>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</si>
  <si>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</si>
  <si>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</si>
  <si>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</si>
  <si>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</si>
  <si>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</si>
  <si>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</si>
  <si>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</si>
  <si>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</si>
  <si>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</si>
  <si>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</si>
  <si>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</si>
  <si>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</si>
  <si>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</si>
  <si>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</si>
  <si>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</si>
  <si>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</si>
  <si>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</si>
  <si>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</si>
  <si>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</si>
  <si>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</si>
  <si>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</si>
  <si>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</si>
  <si>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</si>
  <si>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</si>
  <si>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</si>
  <si>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</si>
  <si>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</si>
  <si>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</si>
  <si>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</si>
  <si>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</si>
  <si>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</si>
  <si>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</si>
  <si>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</si>
  <si>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</si>
  <si>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</si>
  <si>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</si>
  <si>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</si>
  <si>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</si>
  <si>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</si>
  <si>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</si>
  <si>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</si>
  <si>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</si>
  <si>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</si>
  <si>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</si>
  <si>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</si>
  <si>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</si>
  <si>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</si>
  <si>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</si>
  <si>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</si>
  <si>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</si>
  <si>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</si>
  <si>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</si>
  <si>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</si>
  <si>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</si>
  <si>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</si>
  <si>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</si>
  <si>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</si>
  <si>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</si>
  <si>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</si>
  <si>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</si>
  <si>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</si>
  <si>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</si>
  <si>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</si>
  <si>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</si>
  <si>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</si>
  <si>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</si>
  <si>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</si>
  <si>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</si>
  <si>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</si>
  <si>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</si>
  <si>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</si>
  <si>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</si>
  <si>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</si>
  <si>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</si>
  <si>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</si>
  <si>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</si>
  <si>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</si>
  <si>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</si>
  <si>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</si>
  <si>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</si>
  <si>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</si>
  <si>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</si>
  <si>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</si>
  <si>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</si>
  <si>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</si>
  <si>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</si>
  <si>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</si>
  <si>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</si>
  <si>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</si>
  <si>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</si>
  <si>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</si>
  <si>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</si>
  <si>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</si>
  <si>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</si>
  <si>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</si>
  <si>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</si>
  <si>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</si>
  <si>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</si>
  <si>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</si>
  <si>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</si>
  <si>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</si>
  <si>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</si>
  <si>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</si>
  <si>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</si>
  <si>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</si>
  <si>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</si>
  <si>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</si>
  <si>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</si>
  <si>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</si>
  <si>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</si>
  <si>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</si>
  <si>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</si>
  <si>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</si>
  <si>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</si>
  <si>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</si>
  <si>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</si>
  <si>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</si>
  <si>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</si>
  <si>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</si>
  <si>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</si>
  <si>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</si>
  <si>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</si>
  <si>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</si>
  <si>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</si>
  <si>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</si>
  <si>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</si>
  <si>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</si>
  <si>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</si>
  <si>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</si>
  <si>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</si>
  <si>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</si>
  <si>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</si>
  <si>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</si>
  <si>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</si>
  <si>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</si>
  <si>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</si>
  <si>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</si>
  <si>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</si>
  <si>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</si>
  <si>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</si>
  <si>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</si>
  <si>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</si>
  <si>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</si>
  <si>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</si>
  <si>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</si>
  <si>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</si>
  <si>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</si>
  <si>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</si>
  <si>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</si>
  <si>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</si>
  <si>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</si>
  <si>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</si>
  <si>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</si>
  <si>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</si>
  <si>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</si>
  <si>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</si>
  <si>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</si>
  <si>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</si>
  <si>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</si>
  <si>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</si>
  <si>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</si>
  <si>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</si>
  <si>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</si>
  <si>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</si>
  <si>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</si>
  <si>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</si>
  <si>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</si>
  <si>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</si>
  <si>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</si>
  <si>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</si>
  <si>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</si>
  <si>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</si>
  <si>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</si>
  <si>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</si>
  <si>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</si>
  <si>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</si>
  <si>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</si>
  <si>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</si>
  <si>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</si>
  <si>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</si>
  <si>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</si>
  <si>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</si>
  <si>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</si>
  <si>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</si>
  <si>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</si>
  <si>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</si>
  <si>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</si>
  <si>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</si>
  <si>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</si>
  <si>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</si>
  <si>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</si>
  <si>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</si>
  <si>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</si>
  <si>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</si>
  <si>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</si>
  <si>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</si>
  <si>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</si>
  <si>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</si>
  <si>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</si>
  <si>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</si>
  <si>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</si>
  <si>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</si>
  <si>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</si>
  <si>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</si>
  <si>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</si>
  <si>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</si>
  <si>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</si>
  <si>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</si>
  <si>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</si>
  <si>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</si>
  <si>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</si>
  <si>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</si>
  <si>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</si>
  <si>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</si>
  <si>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</si>
  <si>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</si>
  <si>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</si>
  <si>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</si>
  <si>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</si>
  <si>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</si>
  <si>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</si>
  <si>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</si>
  <si>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</si>
  <si>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</si>
  <si>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</si>
  <si>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</si>
  <si>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</si>
  <si>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</si>
  <si>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</si>
  <si>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</si>
  <si>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</si>
  <si>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</si>
  <si>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</si>
  <si>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</si>
  <si>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</si>
  <si>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</si>
  <si>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</si>
  <si>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</si>
  <si>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</si>
  <si>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</si>
  <si>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</si>
  <si>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</si>
  <si>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</si>
  <si>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</si>
  <si>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</si>
  <si>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</si>
  <si>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</si>
  <si>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</si>
  <si>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</si>
  <si>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</si>
  <si>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</si>
  <si>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</si>
  <si>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</si>
  <si>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</si>
  <si>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</si>
  <si>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</si>
  <si>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</si>
  <si>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</si>
  <si>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</si>
  <si>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</si>
  <si>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</si>
  <si>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</si>
  <si>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</si>
  <si>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</si>
  <si>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</si>
  <si>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</si>
  <si>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</si>
  <si>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</si>
  <si>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</si>
  <si>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</si>
  <si>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</si>
  <si>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</si>
  <si>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</si>
  <si>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</si>
  <si>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</si>
  <si>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</si>
  <si>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</si>
  <si>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</si>
  <si>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</si>
  <si>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</si>
  <si>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</si>
  <si>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</si>
  <si>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</si>
  <si>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</si>
  <si>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</si>
  <si>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</si>
  <si>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</si>
  <si>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</si>
  <si>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</si>
  <si>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</si>
  <si>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</si>
  <si>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</si>
  <si>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</si>
  <si>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</si>
  <si>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</si>
  <si>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</si>
  <si>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</si>
  <si>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</si>
  <si>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</si>
  <si>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</si>
  <si>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</si>
  <si>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</si>
  <si>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</si>
  <si>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</si>
  <si>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</si>
  <si>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</si>
  <si>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</si>
  <si>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</si>
  <si>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</si>
  <si>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</si>
  <si>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</si>
  <si>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</si>
  <si>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</si>
  <si>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</si>
  <si>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</si>
  <si>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</si>
  <si>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</si>
  <si>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</si>
  <si>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</si>
  <si>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</si>
  <si>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</si>
  <si>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</si>
  <si>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</si>
  <si>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</si>
  <si>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</si>
  <si>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</si>
  <si>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</si>
  <si>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</si>
  <si>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</si>
  <si>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</si>
  <si>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</si>
  <si>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</si>
  <si>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</si>
  <si>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</si>
  <si>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</si>
  <si>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</si>
  <si>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</si>
  <si>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</si>
  <si>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</si>
  <si>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</si>
  <si>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</si>
  <si>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</si>
  <si>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</si>
  <si>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</si>
  <si>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</si>
  <si>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</si>
  <si>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</si>
  <si>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</si>
  <si>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</si>
  <si>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</si>
  <si>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</si>
  <si>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</si>
  <si>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</si>
  <si>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</si>
  <si>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</si>
  <si>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</si>
  <si>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</si>
  <si>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</si>
  <si>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</si>
  <si>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</si>
  <si>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</si>
  <si>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</si>
  <si>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</si>
  <si>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</si>
  <si>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</si>
  <si>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</si>
  <si>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</si>
  <si>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</si>
  <si>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</si>
  <si>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</si>
  <si>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</si>
  <si>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</si>
  <si>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</si>
  <si>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</si>
  <si>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</si>
  <si>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</si>
  <si>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</si>
  <si>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</si>
  <si>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</si>
  <si>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</si>
  <si>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</si>
  <si>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</si>
  <si>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</si>
  <si>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</si>
  <si>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</si>
  <si>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</si>
  <si>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</si>
  <si>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</si>
  <si>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</si>
  <si>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</si>
  <si>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</si>
  <si>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</si>
  <si>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</si>
  <si>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</si>
  <si>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</si>
  <si>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</si>
  <si>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</si>
  <si>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</si>
  <si>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</si>
  <si>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</si>
  <si>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</si>
  <si>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</si>
  <si>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</si>
  <si>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</si>
  <si>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</si>
  <si>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</si>
  <si>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</si>
  <si>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</si>
  <si>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</si>
  <si>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</si>
  <si>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</si>
  <si>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</si>
  <si>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</si>
  <si>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</si>
  <si>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</si>
  <si>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</si>
  <si>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</si>
  <si>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</si>
  <si>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</si>
  <si>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</si>
  <si>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</si>
  <si>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</si>
  <si>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</si>
  <si>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</si>
  <si>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</si>
  <si>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</si>
  <si>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</si>
  <si>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</si>
  <si>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</si>
  <si>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</si>
  <si>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</si>
  <si>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</si>
  <si>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</si>
  <si>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</si>
  <si>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</si>
  <si>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</si>
  <si>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</si>
  <si>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</si>
  <si>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</si>
  <si>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</si>
  <si>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</si>
  <si>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</si>
  <si>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</si>
  <si>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</si>
  <si>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</si>
  <si>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</si>
  <si>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</si>
  <si>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</si>
  <si>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</si>
  <si>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</si>
  <si>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</si>
  <si>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</si>
  <si>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</si>
  <si>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</si>
  <si>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</si>
  <si>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</si>
  <si>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</si>
  <si>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</si>
  <si>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</si>
  <si>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</si>
  <si>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</si>
  <si>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</si>
  <si>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</si>
  <si>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</si>
  <si>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</si>
  <si>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</si>
  <si>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</si>
  <si>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</si>
  <si>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</si>
  <si>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</si>
  <si>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</si>
  <si>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</si>
  <si>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</si>
  <si>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</si>
  <si>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</si>
  <si>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</si>
  <si>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</si>
  <si>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</si>
  <si>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</si>
  <si>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</si>
  <si>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</si>
  <si>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</si>
  <si>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</si>
  <si>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</si>
  <si>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</si>
  <si>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</si>
  <si>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</si>
  <si>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</si>
  <si>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</si>
  <si>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</si>
  <si>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</si>
  <si>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</si>
  <si>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</si>
  <si>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</si>
  <si>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</si>
  <si>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</si>
  <si>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</si>
  <si>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</si>
  <si>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</si>
  <si>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</si>
  <si>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</si>
  <si>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</si>
  <si>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</si>
  <si>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</si>
  <si>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</si>
  <si>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</si>
  <si>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</si>
  <si>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</si>
  <si>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</si>
  <si>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</si>
  <si>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</si>
  <si>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</si>
  <si>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</si>
  <si>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</si>
  <si>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</si>
  <si>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</si>
  <si>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</si>
  <si>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</si>
  <si>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</si>
  <si>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</si>
  <si>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</si>
  <si>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</si>
  <si>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</si>
  <si>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</si>
  <si>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</si>
  <si>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</si>
  <si>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</si>
  <si>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</si>
  <si>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</si>
  <si>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</si>
  <si>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</si>
  <si>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</si>
  <si>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</si>
  <si>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</si>
  <si>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</si>
  <si>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</si>
  <si>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</si>
  <si>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</si>
  <si>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</si>
  <si>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</si>
  <si>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</si>
  <si>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</si>
  <si>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</si>
  <si>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</si>
  <si>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</si>
  <si>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</si>
  <si>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</si>
  <si>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</si>
  <si>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</si>
  <si>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</si>
  <si>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</si>
  <si>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</si>
  <si>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</si>
  <si>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</si>
  <si>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</si>
  <si>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</si>
  <si>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</si>
  <si>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</si>
  <si>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</si>
  <si>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</si>
  <si>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</si>
  <si>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</si>
  <si>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</si>
  <si>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</si>
  <si>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</si>
  <si>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</si>
  <si>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</si>
  <si>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</si>
  <si>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</si>
  <si>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</si>
  <si>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</si>
  <si>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</si>
  <si>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</si>
  <si>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</si>
  <si>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</si>
  <si>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</si>
  <si>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</si>
  <si>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</si>
  <si>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</si>
  <si>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</si>
  <si>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</si>
  <si>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</si>
  <si>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</si>
  <si>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</si>
  <si>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</si>
  <si>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</si>
  <si>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</si>
  <si>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</si>
  <si>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</si>
  <si>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</si>
  <si>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</si>
  <si>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</si>
  <si>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</si>
  <si>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</si>
  <si>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</si>
  <si>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</si>
  <si>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</si>
  <si>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</si>
  <si>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</si>
  <si>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</si>
  <si>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</si>
  <si>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</si>
  <si>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</si>
  <si>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</si>
  <si>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</si>
  <si>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</si>
  <si>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</si>
  <si>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</si>
  <si>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</si>
  <si>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</si>
  <si>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</si>
  <si>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</si>
  <si>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</si>
  <si>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</si>
  <si>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</si>
  <si>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</si>
  <si>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</si>
  <si>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</si>
  <si>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</si>
  <si>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</si>
  <si>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</si>
  <si>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</si>
  <si>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</si>
  <si>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</si>
  <si>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</si>
  <si>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</si>
  <si>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</si>
  <si>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</si>
  <si>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</si>
  <si>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</si>
  <si>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</si>
  <si>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</si>
  <si>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</si>
  <si>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</si>
  <si>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</si>
  <si>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</si>
  <si>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</si>
  <si>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</si>
  <si>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</si>
  <si>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</si>
  <si>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</si>
  <si>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</si>
  <si>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</si>
  <si>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</si>
  <si>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</si>
  <si>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</si>
  <si>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</si>
  <si>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</si>
  <si>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</si>
  <si>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</si>
  <si>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</si>
  <si>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</si>
  <si>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</si>
  <si>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</si>
  <si>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</si>
  <si>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</si>
  <si>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</si>
  <si>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</si>
  <si>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</si>
  <si>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</si>
  <si>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</si>
  <si>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</si>
  <si>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</si>
  <si>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</si>
  <si>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</si>
  <si>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</si>
  <si>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</si>
  <si>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</si>
  <si>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</si>
  <si>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</si>
  <si>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</si>
  <si>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</si>
  <si>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</si>
  <si>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</si>
  <si>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</si>
  <si>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</si>
  <si>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</si>
  <si>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</si>
  <si>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</si>
  <si>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</si>
  <si>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</si>
  <si>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</si>
  <si>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</si>
  <si>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</si>
  <si>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</si>
  <si>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</si>
  <si>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</si>
  <si>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</si>
  <si>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</si>
  <si>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</si>
  <si>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</si>
  <si>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</si>
  <si>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</si>
  <si>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</si>
  <si>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</si>
  <si>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</si>
  <si>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</si>
  <si>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</si>
  <si>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</si>
  <si>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</si>
  <si>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</si>
  <si>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</si>
  <si>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</si>
  <si>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</si>
  <si>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</si>
  <si>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</si>
  <si>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</si>
  <si>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</si>
  <si>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</si>
  <si>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</si>
  <si>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</si>
  <si>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</si>
  <si>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</si>
  <si>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</si>
  <si>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</si>
  <si>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</si>
  <si>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</si>
  <si>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</si>
  <si>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</si>
  <si>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</si>
  <si>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</si>
  <si>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</si>
  <si>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</si>
  <si>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</si>
  <si>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</si>
  <si>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</si>
  <si>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</si>
  <si>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</si>
  <si>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</si>
  <si>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</si>
  <si>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</si>
  <si>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</si>
  <si>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</si>
  <si>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</si>
  <si>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</si>
  <si>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</si>
  <si>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</si>
  <si>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</si>
  <si>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</si>
  <si>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</si>
  <si>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</si>
  <si>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</si>
  <si>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</si>
  <si>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</si>
  <si>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</si>
  <si>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</si>
  <si>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</si>
  <si>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</si>
  <si>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</si>
  <si>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</si>
  <si>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</si>
  <si>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</si>
  <si>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</si>
  <si>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</si>
  <si>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</si>
  <si>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</si>
  <si>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</si>
  <si>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</si>
  <si>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</si>
  <si>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</si>
  <si>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</si>
  <si>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</si>
  <si>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</si>
  <si>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</si>
  <si>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</si>
  <si>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</si>
  <si>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</si>
  <si>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</si>
  <si>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</si>
  <si>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</si>
  <si>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</si>
  <si>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</si>
  <si>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</si>
  <si>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</si>
  <si>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</si>
  <si>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</si>
  <si>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</si>
  <si>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</si>
  <si>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</si>
  <si>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</si>
  <si>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</si>
  <si>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</si>
  <si>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</si>
  <si>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</si>
  <si>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</si>
  <si>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</si>
  <si>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</si>
  <si>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</si>
  <si>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</si>
  <si>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</si>
  <si>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</si>
  <si>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</si>
  <si>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</si>
  <si>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</si>
  <si>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</si>
  <si>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</si>
  <si>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</si>
  <si>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</si>
  <si>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</si>
  <si>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</si>
  <si>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</si>
  <si>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</si>
  <si>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</si>
  <si>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</si>
  <si>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</si>
  <si>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</si>
  <si>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</si>
  <si>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</si>
  <si>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</si>
  <si>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</si>
  <si>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</si>
  <si>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</si>
  <si>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</si>
  <si>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</si>
  <si>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</si>
  <si>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</si>
  <si>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</si>
  <si>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</si>
  <si>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</si>
  <si>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</si>
  <si>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</si>
  <si>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</si>
  <si>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</si>
  <si>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</si>
  <si>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</si>
  <si>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</si>
  <si>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</si>
  <si>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</si>
  <si>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</si>
  <si>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</si>
  <si>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</si>
  <si>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</si>
  <si>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</si>
  <si>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</si>
  <si>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</si>
  <si>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</si>
  <si>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</si>
  <si>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</si>
  <si>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</si>
  <si>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</si>
  <si>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</si>
  <si>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</si>
  <si>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</si>
  <si>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</si>
  <si>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</si>
  <si>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</si>
  <si>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</si>
  <si>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</si>
  <si>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</si>
  <si>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</si>
  <si>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</si>
  <si>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</si>
  <si>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</si>
  <si>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</si>
  <si>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</si>
  <si>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</si>
  <si>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</si>
  <si>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</si>
  <si>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</si>
  <si>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</si>
  <si>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</si>
  <si>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</si>
  <si>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</si>
  <si>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</si>
  <si>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</si>
  <si>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</si>
  <si>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</si>
  <si>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</si>
  <si>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</si>
  <si>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</si>
  <si>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</si>
  <si>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</si>
  <si>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</si>
  <si>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</si>
  <si>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</si>
  <si>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</si>
  <si>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</si>
  <si>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</si>
  <si>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</si>
  <si>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</si>
  <si>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</si>
  <si>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</si>
  <si>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</si>
  <si>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</si>
  <si>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</si>
  <si>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</si>
  <si>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</si>
  <si>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</si>
  <si>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</si>
  <si>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</si>
  <si>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</si>
  <si>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</si>
  <si>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</si>
  <si>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</si>
  <si>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</si>
  <si>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</si>
  <si>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</si>
  <si>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</si>
  <si>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</si>
  <si>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</si>
  <si>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</si>
  <si>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</si>
  <si>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</si>
  <si>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</si>
  <si>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</si>
  <si>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</si>
  <si>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</si>
  <si>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</si>
  <si>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</si>
  <si>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</si>
  <si>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</si>
  <si>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</si>
  <si>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</si>
  <si>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</si>
  <si>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</si>
  <si>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</si>
  <si>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</si>
  <si>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</si>
  <si>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</si>
  <si>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</si>
  <si>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</si>
  <si>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</si>
  <si>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</si>
  <si>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</si>
  <si>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</si>
  <si>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</si>
  <si>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</si>
  <si>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</si>
  <si>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</si>
  <si>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</si>
  <si>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</si>
  <si>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</si>
  <si>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</si>
  <si>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</si>
  <si>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</si>
  <si>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</si>
  <si>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</si>
  <si>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</si>
  <si>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</si>
  <si>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</si>
  <si>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</si>
  <si>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</si>
  <si>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</si>
  <si>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</si>
  <si>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</si>
  <si>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</si>
  <si>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</si>
  <si>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</si>
  <si>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</si>
  <si>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</si>
  <si>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</si>
  <si>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</si>
  <si>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</si>
  <si>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</si>
  <si>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</si>
  <si>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</si>
  <si>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</si>
  <si>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</si>
  <si>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</si>
  <si>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</si>
  <si>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</si>
  <si>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</si>
  <si>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</si>
  <si>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</si>
  <si>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</si>
  <si>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</si>
  <si>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</si>
  <si>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</si>
  <si>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</si>
  <si>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</si>
  <si>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</si>
  <si>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</si>
  <si>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</si>
  <si>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</si>
  <si>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</si>
  <si>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</si>
  <si>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</si>
  <si>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</si>
  <si>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</si>
  <si>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</si>
  <si>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</si>
  <si>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</si>
  <si>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</si>
  <si>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</si>
  <si>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</si>
  <si>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</si>
  <si>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</si>
  <si>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</si>
  <si>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</si>
  <si>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</si>
  <si>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</si>
  <si>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</si>
  <si>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</si>
  <si>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</si>
  <si>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</si>
  <si>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</si>
  <si>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</si>
  <si>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</si>
  <si>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</si>
  <si>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</si>
  <si>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</si>
  <si>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</si>
  <si>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</si>
  <si>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</si>
  <si>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</si>
  <si>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</si>
  <si>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</si>
  <si>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</si>
  <si>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</si>
  <si>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</si>
  <si>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</si>
  <si>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</si>
  <si>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</si>
  <si>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</si>
  <si>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</si>
  <si>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</si>
  <si>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</si>
  <si>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</si>
  <si>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</si>
  <si>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</si>
  <si>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</si>
  <si>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</si>
  <si>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</si>
  <si>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</si>
  <si>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</si>
  <si>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</si>
  <si>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</si>
  <si>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</si>
  <si>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</si>
  <si>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</si>
  <si>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</si>
  <si>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</si>
  <si>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</si>
  <si>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</si>
  <si>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</si>
  <si>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</si>
  <si>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</si>
  <si>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</si>
  <si>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</si>
  <si>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</si>
  <si>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</si>
  <si>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</si>
  <si>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</si>
  <si>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</si>
  <si>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</si>
  <si>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</si>
  <si>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</si>
  <si>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</si>
  <si>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</si>
  <si>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</si>
  <si>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</si>
  <si>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</si>
  <si>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</si>
  <si>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</si>
  <si>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</si>
  <si>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</si>
  <si>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</si>
  <si>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</si>
  <si>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</si>
  <si>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</si>
  <si>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</si>
  <si>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</si>
  <si>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</si>
  <si>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</si>
  <si>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</si>
  <si>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</si>
  <si>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</si>
  <si>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</si>
  <si>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</si>
  <si>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</si>
  <si>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</si>
  <si>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</si>
  <si>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</si>
  <si>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</si>
  <si>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</si>
  <si>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</si>
  <si>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</si>
  <si>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</si>
  <si>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</si>
  <si>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</si>
  <si>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</si>
  <si>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</si>
  <si>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</si>
  <si>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</si>
  <si>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</si>
  <si>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</si>
  <si>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</si>
  <si>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</si>
  <si>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</si>
  <si>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</si>
  <si>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</si>
  <si>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</si>
  <si>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</si>
  <si>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</si>
  <si>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</si>
  <si>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</si>
  <si>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</si>
  <si>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</si>
  <si>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</si>
  <si>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</si>
  <si>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</si>
  <si>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</si>
  <si>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</si>
  <si>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</si>
  <si>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</si>
  <si>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</si>
  <si>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</si>
  <si>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</si>
  <si>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</si>
  <si>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</si>
  <si>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</si>
  <si>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</si>
  <si>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</si>
  <si>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</si>
  <si>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</si>
  <si>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</si>
  <si>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</si>
  <si>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</si>
  <si>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</si>
  <si>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</si>
  <si>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</si>
  <si>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</si>
  <si>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</si>
  <si>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</si>
  <si>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</si>
  <si>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</si>
  <si>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</si>
  <si>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</si>
  <si>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</si>
  <si>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</si>
  <si>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</si>
  <si>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</si>
  <si>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</si>
  <si>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</si>
  <si>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</si>
  <si>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</si>
  <si>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</si>
  <si>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</si>
  <si>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</si>
  <si>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</si>
  <si>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</si>
  <si>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</si>
  <si>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</si>
  <si>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</si>
  <si>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</si>
  <si>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</si>
  <si>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</si>
  <si>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</si>
  <si>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</si>
  <si>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</si>
  <si>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</si>
  <si>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</si>
  <si>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</si>
  <si>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</si>
  <si>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</si>
  <si>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</si>
  <si>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</si>
  <si>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</si>
  <si>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</si>
  <si>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</si>
  <si>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</si>
  <si>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</si>
  <si>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</si>
  <si>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</si>
  <si>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</si>
  <si>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</si>
  <si>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</si>
  <si>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</si>
  <si>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</si>
  <si>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</si>
  <si>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</si>
  <si>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</si>
  <si>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</si>
  <si>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</si>
  <si>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</si>
  <si>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</si>
  <si>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</si>
  <si>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</si>
  <si>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</si>
  <si>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</si>
  <si>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</si>
  <si>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</si>
  <si>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</si>
  <si>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</si>
  <si>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</si>
  <si>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</si>
  <si>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</si>
  <si>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</si>
  <si>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</si>
  <si>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</si>
  <si>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</si>
  <si>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</si>
  <si>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</si>
  <si>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</si>
  <si>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</si>
  <si>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</si>
  <si>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</si>
  <si>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</si>
  <si>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</si>
  <si>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</si>
  <si>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</si>
  <si>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</si>
  <si>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</si>
  <si>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</si>
  <si>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</si>
  <si>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</si>
  <si>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</si>
  <si>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</si>
  <si>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</si>
  <si>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</si>
  <si>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</si>
  <si>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</si>
  <si>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</si>
  <si>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</si>
  <si>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</si>
  <si>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</si>
  <si>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</si>
  <si>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</si>
  <si>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</si>
  <si>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</si>
  <si>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</si>
  <si>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</si>
  <si>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</si>
  <si>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</si>
  <si>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</si>
  <si>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</si>
  <si>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</si>
  <si>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</si>
  <si>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</si>
  <si>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</si>
  <si>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</si>
  <si>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</si>
  <si>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</si>
  <si>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</si>
  <si>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</si>
  <si>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</si>
  <si>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</si>
  <si>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</si>
  <si>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</si>
  <si>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</si>
  <si>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</si>
  <si>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</si>
  <si>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</si>
  <si>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</si>
  <si>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</si>
  <si>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</si>
  <si>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</si>
  <si>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</si>
  <si>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</si>
  <si>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</si>
  <si>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</si>
  <si>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</si>
  <si>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</si>
  <si>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</si>
  <si>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</si>
  <si>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</si>
  <si>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</si>
  <si>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</si>
  <si>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</si>
  <si>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</si>
  <si>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</si>
  <si>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</si>
  <si>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</si>
  <si>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</si>
  <si>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</si>
  <si>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</si>
  <si>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</si>
  <si>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</si>
  <si>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</si>
  <si>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</si>
  <si>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</si>
  <si>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</si>
  <si>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</si>
  <si>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</si>
  <si>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</si>
  <si>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</si>
  <si>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</si>
  <si>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</si>
  <si>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</si>
  <si>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</si>
  <si>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</si>
  <si>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</si>
  <si>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</si>
  <si>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</si>
  <si>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</si>
  <si>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</si>
  <si>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</si>
  <si>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</si>
  <si>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</si>
  <si>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</si>
  <si>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</si>
  <si>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</si>
  <si>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</si>
  <si>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</si>
  <si>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</si>
  <si>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</si>
  <si>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</si>
  <si>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</si>
  <si>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</si>
  <si>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</si>
  <si>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</si>
  <si>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</si>
  <si>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</si>
  <si>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</si>
  <si>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</si>
  <si>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</si>
  <si>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</si>
  <si>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</si>
  <si>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</si>
  <si>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</si>
  <si>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</si>
  <si>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</si>
  <si>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</si>
  <si>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</si>
  <si>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</si>
  <si>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</si>
  <si>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</si>
  <si>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</si>
  <si>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</si>
  <si>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</si>
  <si>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</si>
  <si>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</si>
  <si>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</si>
  <si>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</si>
  <si>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</si>
  <si>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</si>
  <si>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</si>
  <si>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</si>
  <si>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</si>
  <si>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</si>
  <si>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</si>
  <si>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</si>
  <si>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</si>
  <si>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</si>
  <si>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</si>
  <si>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</si>
  <si>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</si>
  <si>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</si>
  <si>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</si>
  <si>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</si>
  <si>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</si>
  <si>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</si>
  <si>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</si>
  <si>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</si>
  <si>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</si>
  <si>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</si>
  <si>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</si>
  <si>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</si>
  <si>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</si>
  <si>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</si>
  <si>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</si>
  <si>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</si>
  <si>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</si>
  <si>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</si>
  <si>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</si>
  <si>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</si>
  <si>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</si>
  <si>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</si>
  <si>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</si>
  <si>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</si>
  <si>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</si>
  <si>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</si>
  <si>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</si>
  <si>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</si>
  <si>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</si>
  <si>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</si>
  <si>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</si>
  <si>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</si>
  <si>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</si>
  <si>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</si>
  <si>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</si>
  <si>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</si>
  <si>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</si>
  <si>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</si>
  <si>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</si>
  <si>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</si>
  <si>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</si>
  <si>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</si>
  <si>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</si>
  <si>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</si>
  <si>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</si>
  <si>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</si>
  <si>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</si>
  <si>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</si>
  <si>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</si>
  <si>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</si>
  <si>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</si>
  <si>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</si>
  <si>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</si>
  <si>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</si>
  <si>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</si>
  <si>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</si>
  <si>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</si>
  <si>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</si>
  <si>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</si>
  <si>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</si>
  <si>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</si>
  <si>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</si>
  <si>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</si>
  <si>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</si>
  <si>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</si>
  <si>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</si>
  <si>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</si>
  <si>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</si>
  <si>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</si>
  <si>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</si>
  <si>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</si>
  <si>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</si>
  <si>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</si>
  <si>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</si>
  <si>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</si>
  <si>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</si>
  <si>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</si>
  <si>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</si>
  <si>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</si>
  <si>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</si>
  <si>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</si>
  <si>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</si>
  <si>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</si>
  <si>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</si>
  <si>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</si>
  <si>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</si>
  <si>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</si>
  <si>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</si>
  <si>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</si>
  <si>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</si>
  <si>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</si>
  <si>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</si>
  <si>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</si>
  <si>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</si>
  <si>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</si>
  <si>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</si>
  <si>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</si>
  <si>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</si>
  <si>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</si>
  <si>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</si>
  <si>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</si>
  <si>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</si>
  <si>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</si>
  <si>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</si>
  <si>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</si>
  <si>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</si>
  <si>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</si>
  <si>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</si>
  <si>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</si>
  <si>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</si>
  <si>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</si>
  <si>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</si>
  <si>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</si>
  <si>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</si>
  <si>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</si>
  <si>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</si>
  <si>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</si>
  <si>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</si>
  <si>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</si>
  <si>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</si>
  <si>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</si>
  <si>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</si>
  <si>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</si>
  <si>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</si>
  <si>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</si>
  <si>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</si>
  <si>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</si>
  <si>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</si>
  <si>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</si>
  <si>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</si>
  <si>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</si>
  <si>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</si>
  <si>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</si>
  <si>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</si>
  <si>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</si>
  <si>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</si>
  <si>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</si>
  <si>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</si>
  <si>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</si>
  <si>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</si>
  <si>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</si>
  <si>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</si>
  <si>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</si>
  <si>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</si>
  <si>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</si>
  <si>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</si>
  <si>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</si>
  <si>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</si>
  <si>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</si>
  <si>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</si>
  <si>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</si>
  <si>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</si>
  <si>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</si>
  <si>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</si>
  <si>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</si>
  <si>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</si>
  <si>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</si>
  <si>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</si>
  <si>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</si>
  <si>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</si>
  <si>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</si>
  <si>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</si>
  <si>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</si>
  <si>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</si>
  <si>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</si>
  <si>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</si>
  <si>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</si>
  <si>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</si>
  <si>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</si>
  <si>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</si>
  <si>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</si>
  <si>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</si>
  <si>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</si>
  <si>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</si>
  <si>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</si>
  <si>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</si>
  <si>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</si>
  <si>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</si>
  <si>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</si>
  <si>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</si>
  <si>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</si>
  <si>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</si>
  <si>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</si>
  <si>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</si>
  <si>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</si>
  <si>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</si>
  <si>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</si>
  <si>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</si>
  <si>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</si>
  <si>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</si>
  <si>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</si>
  <si>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</si>
  <si>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</si>
  <si>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</si>
  <si>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</si>
  <si>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</si>
  <si>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</si>
  <si>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</si>
  <si>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</si>
  <si>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</si>
  <si>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</si>
  <si>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</si>
  <si>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</si>
  <si>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</si>
  <si>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</si>
  <si>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</si>
  <si>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</si>
  <si>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</si>
  <si>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</si>
  <si>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</si>
  <si>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</si>
  <si>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</si>
  <si>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</si>
  <si>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</si>
  <si>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</si>
  <si>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</si>
  <si>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</si>
  <si>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</si>
  <si>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</si>
  <si>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</si>
  <si>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</si>
  <si>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</si>
  <si>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</si>
  <si>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</si>
  <si>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</si>
  <si>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</si>
  <si>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</si>
  <si>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</si>
  <si>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</si>
  <si>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</si>
  <si>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</si>
  <si>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</si>
  <si>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</si>
  <si>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</si>
  <si>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</si>
  <si>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</si>
  <si>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</si>
  <si>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</si>
  <si>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</si>
  <si>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</si>
  <si>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</si>
  <si>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</si>
  <si>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</si>
  <si>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</si>
  <si>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</si>
  <si>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</si>
  <si>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</si>
  <si>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</si>
  <si>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</si>
  <si>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</si>
  <si>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</si>
  <si>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</si>
  <si>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</si>
  <si>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</si>
  <si>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</si>
  <si>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</si>
  <si>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</si>
  <si>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</si>
  <si>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</si>
  <si>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</si>
  <si>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</si>
  <si>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</si>
  <si>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</si>
  <si>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</si>
  <si>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</si>
  <si>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</si>
  <si>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</si>
  <si>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</si>
  <si>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</si>
  <si>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</si>
  <si>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</si>
  <si>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</si>
  <si>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</si>
  <si>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</si>
  <si>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</si>
  <si>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</si>
  <si>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</si>
  <si>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</si>
  <si>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</si>
  <si>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</si>
  <si>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</si>
  <si>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</si>
  <si>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</si>
  <si>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</si>
  <si>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</si>
  <si>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</si>
  <si>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</si>
  <si>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</si>
  <si>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</si>
  <si>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</si>
  <si>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</si>
  <si>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</si>
  <si>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</si>
  <si>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</si>
  <si>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</si>
  <si>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</si>
  <si>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</si>
  <si>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</si>
  <si>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</si>
  <si>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</si>
  <si>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</si>
  <si>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</si>
  <si>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</si>
  <si>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</si>
  <si>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</si>
  <si>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</si>
  <si>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</si>
  <si>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</si>
  <si>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</si>
  <si>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</si>
  <si>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</si>
  <si>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</si>
  <si>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</si>
  <si>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</si>
  <si>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</si>
  <si>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</si>
  <si>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</si>
  <si>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</si>
  <si>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</si>
  <si>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</si>
  <si>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</si>
  <si>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</si>
  <si>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</si>
  <si>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</si>
  <si>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</si>
  <si>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</si>
  <si>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</si>
  <si>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</si>
  <si>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</si>
  <si>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</si>
  <si>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</si>
  <si>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</si>
  <si>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</si>
  <si>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</si>
  <si>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</si>
  <si>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</si>
  <si>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</si>
  <si>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</si>
  <si>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</si>
  <si>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</si>
  <si>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</si>
  <si>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</si>
  <si>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</si>
  <si>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</si>
  <si>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</si>
  <si>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</si>
  <si>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</si>
  <si>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</si>
  <si>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</si>
  <si>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</si>
  <si>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</si>
  <si>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</si>
  <si>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</si>
  <si>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</si>
  <si>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</si>
  <si>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</si>
  <si>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</si>
  <si>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</si>
  <si>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</si>
  <si>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</si>
  <si>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</si>
  <si>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</si>
  <si>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</si>
  <si>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</si>
  <si>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</si>
  <si>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</si>
  <si>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</si>
  <si>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</si>
  <si>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</si>
  <si>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</si>
  <si>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</si>
  <si>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</si>
  <si>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</si>
  <si>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</si>
  <si>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</si>
  <si>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</si>
  <si>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</si>
  <si>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</si>
  <si>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</si>
  <si>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</si>
  <si>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</si>
  <si>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</si>
  <si>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</si>
  <si>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</si>
  <si>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</si>
  <si>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</si>
  <si>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</si>
  <si>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</si>
  <si>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</si>
  <si>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</si>
  <si>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</si>
  <si>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</si>
  <si>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</si>
  <si>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</si>
  <si>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</si>
  <si>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</si>
  <si>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</si>
  <si>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</si>
  <si>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</si>
  <si>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</si>
  <si>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</si>
  <si>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</si>
  <si>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</si>
  <si>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</si>
  <si>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</si>
  <si>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</si>
  <si>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</si>
  <si>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</si>
  <si>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</si>
  <si>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</si>
  <si>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</si>
  <si>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</si>
  <si>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</si>
  <si>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</si>
  <si>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</si>
  <si>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</si>
  <si>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</si>
  <si>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</si>
  <si>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</si>
  <si>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</si>
  <si>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</si>
  <si>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</si>
  <si>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</si>
  <si>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</si>
  <si>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</si>
  <si>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</si>
  <si>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</si>
  <si>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</si>
  <si>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</si>
  <si>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</si>
  <si>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</si>
  <si>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</si>
  <si>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</si>
  <si>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</si>
  <si>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</si>
  <si>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</si>
  <si>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</si>
  <si>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</si>
  <si>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</si>
  <si>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</si>
  <si>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</si>
  <si>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</si>
  <si>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</si>
  <si>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</si>
  <si>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</si>
  <si>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</si>
  <si>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</si>
  <si>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</si>
  <si>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</si>
  <si>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</si>
  <si>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</si>
  <si>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</si>
  <si>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</si>
  <si>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</si>
  <si>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</si>
  <si>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</si>
  <si>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</si>
  <si>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</si>
  <si>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</si>
  <si>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</si>
  <si>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</si>
  <si>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</si>
  <si>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</si>
  <si>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</si>
  <si>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</si>
  <si>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</si>
  <si>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</si>
  <si>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</si>
  <si>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</si>
  <si>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</si>
  <si>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</si>
  <si>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</si>
  <si>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</si>
  <si>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</si>
  <si>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</si>
  <si>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</si>
  <si>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</si>
  <si>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</si>
  <si>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</si>
  <si>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</si>
  <si>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</si>
  <si>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</si>
  <si>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</si>
  <si>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</si>
  <si>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</si>
  <si>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</si>
  <si>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</si>
  <si>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</si>
  <si>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</si>
  <si>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</si>
  <si>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</si>
  <si>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</si>
  <si>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</si>
  <si>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</si>
  <si>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</si>
  <si>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</si>
  <si>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</si>
  <si>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</si>
  <si>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</si>
  <si>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</si>
  <si>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</si>
  <si>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</si>
  <si>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</si>
  <si>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</si>
  <si>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</si>
  <si>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</si>
  <si>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</si>
  <si>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</si>
  <si>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</si>
  <si>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</si>
  <si>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</si>
  <si>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</si>
  <si>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</si>
  <si>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</si>
  <si>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</si>
  <si>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</si>
  <si>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</si>
  <si>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</si>
  <si>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</si>
  <si>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</si>
  <si>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</si>
  <si>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</si>
  <si>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</si>
  <si>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</si>
  <si>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</si>
  <si>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</si>
  <si>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</si>
  <si>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</si>
  <si>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</si>
  <si>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</si>
  <si>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</si>
  <si>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</si>
  <si>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</si>
  <si>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</si>
  <si>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</si>
  <si>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</si>
  <si>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</si>
  <si>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</si>
  <si>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</si>
  <si>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</si>
  <si>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</si>
  <si>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</si>
  <si>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</si>
  <si>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</si>
  <si>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</si>
  <si>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</si>
  <si>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</si>
  <si>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</si>
  <si>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</si>
  <si>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</si>
  <si>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</si>
  <si>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</si>
  <si>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</si>
  <si>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</si>
  <si>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</si>
  <si>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</si>
  <si>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</si>
  <si>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</si>
  <si>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</si>
  <si>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</si>
  <si>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</si>
  <si>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</si>
  <si>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</si>
  <si>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</si>
  <si>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</si>
  <si>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</si>
  <si>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</si>
  <si>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</si>
  <si>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</si>
  <si>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</si>
  <si>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</si>
  <si>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</si>
  <si>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</si>
  <si>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</si>
  <si>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</si>
  <si>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</si>
  <si>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</si>
  <si>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</si>
  <si>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</si>
  <si>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</si>
  <si>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</si>
  <si>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</si>
  <si>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</si>
  <si>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</si>
  <si>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</si>
  <si>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</si>
  <si>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</si>
  <si>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</si>
  <si>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</si>
  <si>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</si>
  <si>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</si>
  <si>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</si>
  <si>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</si>
  <si>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</si>
  <si>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</si>
  <si>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</si>
  <si>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</si>
  <si>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</si>
  <si>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</si>
  <si>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</si>
  <si>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</si>
  <si>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</si>
  <si>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</si>
  <si>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</si>
  <si>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</si>
  <si>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</si>
  <si>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</si>
  <si>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</si>
  <si>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</si>
  <si>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</si>
  <si>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</si>
  <si>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</si>
  <si>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</si>
  <si>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</si>
  <si>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</si>
  <si>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</si>
  <si>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</si>
  <si>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</si>
  <si>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</si>
  <si>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</si>
  <si>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</si>
  <si>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</si>
  <si>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</si>
  <si>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</si>
  <si>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</si>
  <si>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</si>
  <si>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</si>
  <si>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</si>
  <si>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</si>
  <si>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</si>
  <si>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</si>
  <si>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</si>
  <si>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</si>
  <si>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</si>
  <si>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</si>
  <si>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</si>
  <si>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</si>
  <si>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</si>
  <si>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</si>
  <si>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</si>
  <si>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</si>
  <si>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</si>
  <si>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</si>
  <si>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</si>
  <si>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</si>
  <si>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</si>
  <si>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</si>
  <si>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</si>
  <si>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</si>
  <si>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</si>
  <si>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</si>
  <si>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</si>
  <si>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</si>
  <si>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</si>
  <si>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</si>
  <si>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</si>
  <si>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</si>
  <si>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</si>
  <si>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</si>
  <si>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</si>
  <si>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</si>
  <si>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</si>
  <si>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</si>
  <si>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</si>
  <si>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</si>
  <si>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</si>
  <si>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</si>
  <si>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</si>
  <si>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</si>
  <si>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</si>
  <si>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</si>
  <si>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</si>
  <si>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</si>
  <si>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</si>
  <si>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</si>
  <si>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</si>
  <si>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</si>
  <si>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</si>
  <si>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</si>
  <si>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</si>
  <si>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</si>
  <si>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</si>
  <si>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</si>
  <si>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</si>
  <si>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</si>
  <si>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</si>
  <si>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</si>
  <si>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</si>
  <si>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</si>
  <si>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</si>
  <si>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</si>
  <si>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</si>
  <si>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</si>
  <si>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</si>
  <si>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</si>
  <si>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</si>
  <si>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</si>
  <si>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</si>
  <si>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</si>
  <si>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</si>
  <si>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</si>
  <si>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</si>
  <si>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</si>
  <si>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</si>
  <si>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</si>
  <si>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</si>
  <si>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</si>
  <si>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</si>
  <si>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</si>
  <si>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</si>
  <si>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</si>
  <si>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</si>
  <si>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</si>
  <si>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</si>
  <si>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</si>
  <si>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</si>
  <si>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</si>
  <si>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</si>
  <si>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</si>
  <si>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</si>
  <si>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</si>
  <si>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</si>
  <si>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</si>
  <si>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</si>
  <si>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</si>
  <si>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</si>
  <si>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</si>
  <si>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</si>
  <si>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</si>
  <si>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</si>
  <si>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</si>
  <si>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</si>
  <si>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</si>
  <si>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</si>
  <si>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</si>
  <si>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</si>
  <si>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</si>
  <si>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</si>
  <si>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</si>
  <si>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</si>
  <si>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</si>
  <si>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</si>
  <si>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</si>
  <si>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</si>
  <si>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</si>
  <si>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</si>
  <si>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</si>
  <si>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</si>
  <si>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</si>
  <si>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</si>
  <si>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</si>
  <si>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</si>
  <si>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</si>
  <si>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</si>
  <si>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</si>
  <si>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</si>
  <si>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</si>
  <si>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</si>
  <si>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</si>
  <si>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</si>
  <si>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</si>
  <si>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</si>
  <si>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</si>
  <si>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</si>
  <si>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</si>
  <si>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</si>
  <si>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</si>
  <si>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</si>
  <si>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</si>
  <si>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</si>
  <si>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</si>
  <si>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</si>
  <si>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</si>
  <si>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</si>
  <si>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</si>
  <si>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</si>
  <si>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</si>
  <si>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</si>
  <si>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</si>
  <si>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</si>
  <si>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</si>
  <si>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</si>
  <si>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</si>
  <si>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</si>
  <si>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</si>
  <si>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</si>
  <si>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</si>
  <si>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</si>
  <si>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</si>
  <si>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</si>
  <si>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</si>
  <si>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</si>
  <si>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</si>
  <si>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</si>
  <si>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</si>
  <si>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</si>
  <si>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</si>
  <si>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</si>
  <si>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</si>
  <si>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</si>
  <si>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</si>
  <si>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</si>
  <si>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</si>
  <si>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</si>
  <si>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</si>
  <si>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</si>
  <si>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</si>
  <si>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</si>
  <si>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</si>
  <si>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</si>
  <si>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</si>
  <si>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</si>
  <si>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</si>
  <si>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</si>
  <si>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</si>
  <si>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</si>
  <si>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</si>
  <si>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</si>
  <si>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</si>
  <si>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</si>
  <si>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</si>
  <si>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</si>
  <si>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</si>
  <si>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</si>
  <si>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</si>
  <si>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</si>
  <si>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</si>
  <si>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</si>
  <si>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</si>
  <si>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</si>
  <si>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</si>
  <si>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</si>
  <si>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</si>
  <si>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</si>
  <si>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</si>
  <si>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</si>
  <si>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</si>
  <si>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</si>
  <si>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</si>
  <si>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</si>
  <si>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</si>
  <si>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</si>
  <si>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</si>
  <si>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</si>
  <si>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</si>
  <si>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</si>
  <si>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</si>
  <si>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</si>
  <si>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</si>
  <si>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</si>
  <si>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</si>
  <si>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</si>
  <si>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</si>
  <si>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</si>
  <si>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</si>
  <si>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</si>
  <si>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</si>
  <si>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</si>
  <si>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</si>
  <si>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</si>
  <si>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</si>
  <si>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</si>
  <si>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</si>
  <si>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</si>
  <si>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</si>
  <si>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</si>
  <si>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</si>
  <si>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</si>
  <si>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</si>
  <si>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</si>
  <si>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</si>
  <si>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</si>
  <si>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</si>
  <si>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</si>
  <si>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</si>
  <si>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</si>
  <si>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</si>
  <si>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</si>
  <si>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</si>
  <si>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</si>
  <si>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</si>
  <si>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</si>
  <si>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</si>
  <si>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</si>
  <si>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</si>
  <si>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</si>
  <si>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</si>
  <si>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</si>
  <si>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</si>
  <si>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</si>
  <si>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</si>
  <si>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</si>
  <si>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</si>
  <si>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</si>
  <si>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</si>
  <si>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</si>
  <si>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</si>
  <si>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</si>
  <si>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</si>
  <si>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</si>
  <si>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</si>
  <si>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</si>
  <si>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</si>
  <si>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</si>
  <si>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</si>
  <si>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</si>
  <si>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</si>
  <si>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</si>
  <si>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</si>
  <si>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</si>
  <si>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</si>
  <si>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</si>
  <si>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</si>
  <si>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</si>
  <si>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</si>
  <si>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</si>
  <si>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</si>
  <si>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</si>
  <si>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</si>
  <si>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</si>
  <si>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</si>
  <si>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</si>
  <si>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</si>
  <si>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</si>
  <si>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</si>
  <si>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</si>
  <si>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</si>
  <si>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</si>
  <si>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</si>
  <si>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</si>
  <si>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</si>
  <si>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</si>
  <si>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</si>
  <si>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</si>
  <si>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</si>
  <si>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</si>
  <si>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</si>
  <si>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</si>
  <si>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</si>
  <si>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</si>
  <si>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</si>
  <si>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</si>
  <si>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</si>
  <si>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</si>
  <si>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</si>
  <si>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</si>
  <si>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</si>
  <si>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</si>
  <si>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</si>
  <si>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</si>
  <si>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</si>
  <si>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</si>
  <si>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</si>
  <si>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</si>
  <si>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</si>
  <si>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</si>
  <si>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</si>
  <si>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</si>
  <si>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</si>
  <si>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</si>
  <si>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</si>
  <si>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</si>
  <si>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</si>
  <si>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</si>
  <si>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</si>
  <si>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</si>
  <si>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</si>
  <si>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</si>
  <si>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</si>
  <si>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</si>
  <si>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</si>
  <si>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</si>
  <si>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</si>
  <si>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</si>
  <si>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</si>
  <si>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</si>
  <si>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</si>
  <si>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</si>
  <si>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</si>
  <si>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</si>
  <si>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</si>
  <si>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</si>
  <si>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</si>
  <si>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</si>
  <si>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</si>
  <si>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</si>
  <si>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</si>
  <si>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</si>
  <si>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</si>
  <si>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</si>
  <si>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</si>
  <si>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</si>
  <si>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</si>
  <si>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</si>
  <si>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</si>
  <si>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</si>
  <si>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</si>
  <si>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</si>
  <si>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</si>
  <si>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</si>
  <si>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</si>
  <si>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</si>
  <si>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</si>
  <si>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</si>
  <si>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</si>
  <si>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</si>
  <si>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</si>
  <si>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</si>
  <si>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</si>
  <si>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</si>
  <si>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</si>
  <si>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</si>
  <si>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</si>
  <si>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</si>
  <si>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</si>
  <si>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</si>
  <si>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</si>
  <si>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</si>
  <si>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</si>
  <si>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</si>
  <si>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</si>
  <si>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</si>
  <si>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</si>
  <si>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</si>
  <si>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</si>
  <si>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</si>
  <si>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</si>
  <si>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</si>
  <si>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</si>
  <si>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</si>
  <si>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</si>
  <si>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</si>
  <si>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</si>
  <si>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</si>
  <si>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</si>
  <si>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</si>
  <si>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</si>
  <si>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</si>
  <si>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</si>
  <si>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</si>
  <si>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</si>
  <si>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</si>
  <si>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</si>
  <si>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</si>
  <si>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</si>
  <si>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</si>
  <si>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</si>
  <si>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</si>
  <si>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</si>
  <si>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</si>
  <si>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</si>
  <si>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</si>
  <si>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</si>
  <si>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</si>
  <si>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</si>
  <si>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</si>
  <si>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</si>
  <si>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</si>
  <si>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</si>
  <si>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</si>
  <si>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</si>
  <si>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</si>
  <si>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</si>
  <si>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</si>
  <si>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</si>
  <si>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</si>
  <si>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</si>
  <si>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</si>
  <si>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</si>
  <si>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</si>
  <si>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</si>
  <si>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</si>
  <si>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</si>
  <si>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</si>
  <si>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</si>
  <si>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</si>
  <si>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</si>
  <si>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</si>
  <si>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</si>
  <si>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</si>
  <si>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</si>
  <si>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</si>
  <si>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</si>
  <si>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</si>
  <si>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</si>
  <si>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</si>
  <si>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</si>
  <si>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</si>
  <si>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</si>
  <si>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</si>
  <si>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</si>
  <si>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</si>
  <si>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</si>
  <si>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</si>
  <si>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</si>
  <si>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</si>
  <si>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</si>
  <si>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</si>
  <si>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</si>
  <si>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</si>
  <si>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</si>
  <si>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</si>
  <si>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</si>
  <si>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</si>
  <si>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</si>
  <si>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</si>
  <si>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</si>
  <si>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</si>
  <si>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</si>
  <si>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</si>
  <si>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</si>
  <si>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</si>
  <si>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</si>
  <si>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</si>
  <si>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</si>
  <si>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</si>
  <si>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</si>
  <si>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</si>
  <si>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</si>
  <si>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</si>
  <si>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</si>
  <si>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</si>
  <si>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</si>
  <si>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</si>
  <si>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</si>
  <si>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</si>
  <si>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</si>
  <si>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</si>
  <si>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</si>
  <si>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</si>
  <si>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</si>
  <si>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</si>
  <si>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</si>
  <si>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</si>
  <si>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</si>
  <si>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</si>
  <si>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</si>
  <si>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</si>
  <si>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</si>
  <si>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</si>
  <si>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</si>
  <si>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</si>
  <si>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</si>
  <si>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</si>
  <si>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</si>
  <si>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</si>
  <si>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</si>
  <si>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</si>
  <si>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</si>
  <si>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</si>
  <si>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</si>
  <si>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</si>
  <si>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</si>
  <si>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</si>
  <si>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</si>
  <si>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</si>
  <si>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</si>
  <si>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</si>
  <si>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</si>
  <si>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</si>
  <si>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</si>
  <si>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</si>
  <si>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</si>
  <si>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</si>
  <si>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</si>
  <si>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</si>
  <si>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</si>
  <si>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</si>
  <si>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</si>
  <si>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</si>
  <si>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</si>
  <si>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</si>
  <si>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</si>
  <si>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</si>
  <si>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</si>
  <si>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</si>
  <si>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</si>
  <si>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</si>
  <si>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</si>
  <si>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</si>
  <si>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</si>
  <si>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</si>
  <si>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</si>
  <si>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</si>
  <si>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</si>
  <si>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</si>
  <si>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</si>
  <si>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</si>
  <si>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</si>
  <si>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</si>
  <si>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</si>
  <si>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</si>
  <si>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</si>
  <si>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</si>
  <si>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</si>
  <si>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</si>
  <si>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</si>
  <si>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</si>
  <si>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</si>
  <si>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</si>
  <si>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</si>
  <si>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</si>
  <si>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</si>
  <si>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</si>
  <si>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</si>
  <si>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</si>
  <si>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</si>
  <si>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</si>
  <si>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</si>
  <si>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</si>
  <si>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</si>
  <si>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</si>
  <si>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</si>
  <si>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</si>
  <si>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</si>
  <si>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</si>
  <si>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</si>
  <si>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</si>
  <si>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</si>
  <si>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</si>
  <si>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</si>
  <si>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</si>
  <si>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</si>
  <si>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</si>
  <si>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</si>
  <si>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</si>
  <si>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</si>
  <si>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</si>
  <si>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</si>
  <si>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</si>
  <si>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</si>
  <si>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</si>
  <si>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</si>
  <si>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</si>
  <si>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</si>
  <si>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</si>
  <si>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</si>
  <si>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</si>
  <si>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</si>
  <si>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</si>
  <si>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</si>
  <si>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</si>
  <si>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</si>
  <si>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</si>
  <si>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</si>
  <si>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</si>
  <si>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</si>
  <si>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</si>
  <si>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</si>
  <si>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</si>
  <si>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</si>
  <si>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</si>
  <si>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</si>
  <si>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</si>
  <si>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</si>
  <si>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</si>
  <si>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</si>
  <si>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</si>
  <si>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</si>
  <si>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</si>
  <si>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</si>
  <si>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</si>
  <si>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</si>
  <si>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</si>
  <si>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</si>
  <si>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</si>
  <si>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</si>
  <si>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</si>
  <si>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</si>
  <si>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</si>
  <si>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</si>
  <si>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</si>
  <si>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</si>
  <si>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</si>
  <si>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</si>
  <si>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</si>
  <si>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</si>
  <si>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</si>
  <si>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</si>
  <si>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</si>
  <si>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</si>
  <si>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</si>
  <si>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</si>
  <si>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</si>
  <si>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</si>
  <si>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</si>
  <si>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</si>
  <si>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</si>
  <si>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</si>
  <si>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</si>
  <si>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</si>
  <si>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</si>
  <si>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</si>
  <si>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</si>
  <si>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</si>
  <si>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</si>
  <si>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</si>
  <si>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</si>
  <si>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</si>
  <si>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</si>
  <si>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</si>
  <si>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</si>
  <si>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</si>
  <si>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</si>
  <si>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</si>
  <si>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</si>
  <si>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</si>
  <si>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</si>
  <si>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</si>
  <si>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</si>
  <si>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</si>
  <si>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</si>
  <si>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</si>
  <si>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</si>
  <si>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</si>
  <si>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</si>
  <si>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</si>
  <si>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</si>
  <si>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</si>
  <si>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</si>
  <si>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</si>
  <si>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</si>
  <si>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</si>
  <si>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</si>
  <si>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</si>
  <si>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</si>
  <si>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</si>
  <si>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</si>
  <si>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</si>
  <si>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</si>
  <si>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</si>
  <si>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</si>
  <si>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</si>
  <si>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</si>
  <si>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</si>
  <si>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</si>
  <si>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</si>
  <si>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</si>
  <si>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</si>
  <si>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</si>
  <si>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</si>
  <si>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</si>
  <si>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</si>
  <si>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</si>
  <si>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</si>
  <si>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</si>
  <si>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</si>
  <si>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</si>
  <si>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</si>
  <si>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</si>
  <si>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</si>
  <si>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</si>
  <si>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</si>
  <si>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</si>
  <si>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</si>
  <si>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</si>
  <si>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</si>
  <si>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</si>
  <si>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</si>
  <si>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</si>
  <si>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</si>
  <si>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</si>
  <si>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</si>
  <si>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</si>
  <si>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</si>
  <si>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</si>
  <si>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</si>
  <si>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</si>
  <si>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</si>
  <si>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</si>
  <si>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</si>
  <si>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</si>
  <si>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</si>
  <si>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</si>
  <si>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</si>
  <si>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</si>
  <si>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</si>
  <si>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</si>
  <si>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</si>
  <si>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</si>
  <si>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</si>
  <si>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</si>
  <si>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</si>
  <si>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</si>
  <si>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</si>
  <si>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</si>
  <si>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</si>
  <si>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</si>
  <si>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</si>
  <si>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</si>
  <si>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</si>
  <si>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</si>
  <si>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</si>
  <si>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</si>
  <si>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</si>
  <si>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</si>
  <si>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</si>
  <si>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</si>
  <si>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</si>
  <si>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</si>
  <si>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</si>
  <si>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</si>
  <si>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</si>
  <si>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</si>
  <si>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</si>
  <si>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</si>
  <si>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</si>
  <si>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</si>
  <si>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</si>
  <si>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</si>
  <si>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</si>
  <si>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</si>
  <si>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</si>
  <si>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</si>
  <si>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</si>
  <si>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</si>
  <si>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</si>
  <si>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</si>
  <si>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</si>
  <si>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</si>
  <si>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</si>
  <si>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</si>
  <si>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</si>
  <si>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</si>
  <si>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</si>
  <si>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</si>
  <si>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</si>
  <si>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</si>
  <si>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</si>
  <si>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</si>
  <si>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</si>
  <si>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</si>
  <si>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</si>
  <si>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</si>
  <si>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</si>
  <si>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</si>
  <si>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</si>
  <si>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</si>
  <si>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</si>
  <si>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</si>
  <si>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</si>
  <si>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</si>
  <si>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</si>
  <si>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</si>
  <si>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</si>
  <si>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</si>
  <si>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</si>
  <si>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</si>
  <si>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</si>
  <si>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</si>
  <si>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</si>
  <si>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</si>
  <si>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</si>
  <si>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</si>
  <si>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</si>
  <si>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</si>
  <si>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</si>
  <si>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</si>
  <si>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</si>
  <si>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</si>
  <si>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</si>
  <si>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</si>
  <si>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</si>
  <si>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</si>
  <si>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</si>
  <si>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</si>
  <si>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</si>
  <si>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</si>
  <si>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</si>
  <si>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</si>
  <si>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</si>
  <si>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</si>
  <si>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</si>
  <si>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</si>
  <si>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</si>
  <si>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</si>
  <si>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</si>
  <si>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</si>
  <si>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</si>
  <si>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</si>
  <si>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</si>
  <si>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</si>
  <si>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</si>
  <si>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</si>
  <si>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</si>
  <si>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</si>
  <si>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</si>
  <si>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</si>
  <si>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</si>
  <si>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</si>
  <si>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</si>
  <si>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</si>
  <si>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</si>
  <si>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</si>
  <si>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</si>
  <si>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</si>
  <si>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</si>
  <si>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</si>
  <si>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</si>
  <si>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</si>
  <si>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</si>
  <si>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</si>
  <si>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</si>
  <si>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</si>
  <si>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</si>
  <si>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</si>
  <si>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</si>
  <si>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</si>
  <si>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</si>
  <si>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</si>
  <si>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</si>
  <si>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</si>
  <si>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</si>
  <si>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</si>
  <si>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</si>
  <si>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</si>
  <si>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</si>
  <si>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</si>
  <si>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</si>
  <si>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</si>
  <si>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</si>
  <si>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</si>
  <si>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</si>
  <si>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</si>
  <si>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</si>
  <si>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</si>
  <si>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</si>
  <si>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</si>
  <si>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</si>
  <si>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</si>
  <si>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</si>
  <si>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</si>
  <si>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</si>
  <si>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</si>
  <si>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</si>
  <si>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</si>
  <si>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</si>
  <si>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</si>
  <si>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</si>
  <si>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</si>
  <si>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</si>
  <si>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</si>
  <si>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</si>
  <si>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</si>
  <si>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</si>
  <si>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</si>
  <si>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</si>
  <si>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</si>
  <si>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</si>
  <si>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</si>
  <si>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</si>
  <si>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</si>
  <si>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</si>
  <si>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</si>
  <si>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</si>
  <si>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</si>
  <si>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</si>
  <si>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</si>
  <si>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</si>
  <si>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</si>
  <si>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</si>
  <si>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</si>
  <si>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</si>
  <si>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</si>
  <si>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</si>
  <si>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</si>
  <si>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</si>
  <si>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</si>
  <si>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</si>
  <si>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</si>
  <si>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</si>
  <si>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</si>
  <si>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</si>
  <si>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</si>
  <si>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</si>
  <si>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</si>
  <si>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</si>
  <si>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</si>
  <si>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</si>
  <si>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</si>
  <si>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</si>
  <si>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</si>
  <si>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</si>
  <si>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</si>
  <si>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</si>
  <si>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</si>
  <si>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</si>
  <si>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</si>
  <si>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</si>
  <si>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</si>
  <si>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</si>
  <si>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</si>
  <si>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</si>
  <si>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</si>
  <si>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</si>
  <si>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</si>
  <si>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</si>
  <si>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</si>
  <si>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</si>
  <si>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</si>
  <si>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</si>
  <si>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</si>
  <si>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</si>
  <si>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</si>
  <si>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</si>
  <si>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</si>
  <si>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</si>
  <si>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</si>
  <si>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</si>
  <si>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</si>
  <si>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</si>
  <si>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</si>
  <si>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</si>
  <si>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</si>
  <si>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</si>
  <si>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</si>
  <si>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</si>
  <si>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</si>
  <si>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</si>
  <si>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</si>
  <si>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</si>
  <si>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</si>
  <si>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</si>
  <si>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</si>
  <si>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</si>
  <si>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</si>
  <si>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</si>
  <si>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</si>
  <si>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</si>
  <si>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</si>
  <si>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</si>
  <si>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</si>
  <si>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</si>
  <si>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</si>
  <si>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</si>
  <si>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</si>
  <si>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</si>
  <si>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</si>
  <si>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</si>
  <si>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</si>
  <si>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</si>
  <si>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</si>
  <si>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</si>
  <si>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</si>
  <si>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</si>
  <si>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</si>
  <si>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</si>
  <si>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</si>
  <si>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</si>
  <si>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</si>
  <si>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</si>
  <si>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</si>
  <si>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</si>
  <si>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</si>
  <si>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</si>
  <si>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</si>
  <si>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</si>
  <si>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</si>
  <si>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</si>
  <si>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</si>
  <si>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</si>
  <si>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</si>
  <si>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</si>
  <si>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</si>
  <si>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</si>
  <si>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</si>
  <si>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</si>
  <si>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</si>
  <si>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</si>
  <si>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</si>
  <si>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</si>
  <si>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</si>
  <si>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</si>
  <si>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</si>
  <si>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</si>
  <si>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</si>
  <si>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</si>
  <si>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</si>
  <si>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</si>
  <si>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</si>
  <si>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</si>
  <si>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</si>
  <si>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</si>
  <si>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</si>
  <si>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</si>
  <si>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</si>
  <si>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</si>
  <si>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</si>
  <si>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</si>
  <si>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</si>
  <si>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</si>
  <si>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</si>
  <si>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</si>
  <si>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</si>
  <si>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</si>
  <si>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</si>
  <si>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</si>
  <si>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</si>
  <si>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</si>
  <si>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</si>
  <si>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</si>
  <si>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</si>
  <si>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</si>
  <si>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</si>
  <si>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</si>
  <si>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</si>
  <si>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</si>
  <si>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</si>
  <si>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</si>
  <si>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</si>
  <si>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</si>
  <si>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</si>
  <si>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</si>
  <si>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</si>
  <si>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</si>
  <si>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</si>
  <si>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</si>
  <si>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</si>
  <si>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</si>
  <si>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</si>
  <si>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</si>
  <si>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</si>
  <si>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</si>
  <si>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</si>
  <si>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</si>
  <si>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</si>
  <si>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</si>
  <si>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</si>
  <si>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</si>
  <si>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</si>
  <si>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</si>
  <si>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</si>
  <si>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</si>
  <si>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</si>
  <si>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</si>
  <si>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</si>
  <si>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</si>
  <si>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</si>
  <si>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</si>
  <si>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</si>
  <si>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</si>
  <si>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</si>
  <si>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</si>
  <si>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</si>
  <si>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</si>
  <si>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</si>
  <si>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</si>
  <si>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</si>
  <si>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</si>
  <si>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</si>
  <si>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</si>
  <si>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</si>
  <si>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</si>
  <si>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</si>
  <si>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</si>
  <si>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</si>
  <si>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</si>
  <si>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</si>
  <si>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</si>
  <si>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</si>
  <si>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</si>
  <si>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</si>
  <si>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</si>
  <si>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</si>
  <si>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</si>
  <si>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</si>
  <si>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</si>
  <si>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</si>
  <si>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</si>
  <si>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</si>
  <si>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</si>
  <si>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</si>
  <si>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</si>
  <si>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</si>
  <si>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</si>
  <si>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</si>
  <si>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</si>
  <si>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</si>
  <si>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</si>
  <si>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</si>
  <si>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</si>
  <si>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</si>
  <si>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</si>
  <si>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</si>
  <si>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</si>
  <si>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</si>
  <si>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</si>
  <si>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</si>
  <si>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</si>
  <si>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</si>
  <si>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</si>
  <si>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</si>
  <si>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</si>
  <si>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</si>
  <si>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</si>
  <si>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</si>
  <si>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</si>
  <si>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</si>
  <si>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</si>
  <si>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</si>
  <si>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</si>
  <si>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</si>
  <si>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</si>
  <si>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</si>
  <si>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</si>
  <si>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</si>
  <si>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</si>
  <si>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</si>
  <si>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</si>
  <si>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</si>
  <si>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</si>
  <si>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</si>
  <si>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</si>
  <si>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</si>
  <si>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</si>
  <si>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</si>
  <si>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</si>
  <si>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</si>
  <si>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</si>
  <si>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</si>
  <si>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</si>
  <si>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</si>
  <si>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</si>
  <si>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</si>
  <si>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</si>
  <si>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</si>
  <si>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</si>
  <si>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</si>
  <si>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</si>
  <si>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</si>
  <si>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</si>
  <si>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</si>
  <si>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</si>
  <si>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</si>
  <si>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</si>
  <si>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</si>
  <si>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</si>
  <si>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</si>
  <si>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</si>
  <si>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</si>
  <si>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</si>
  <si>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</si>
  <si>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</si>
  <si>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</si>
  <si>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</si>
  <si>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</si>
  <si>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</si>
  <si>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</si>
  <si>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</si>
  <si>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</si>
  <si>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</si>
  <si>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</si>
  <si>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</si>
  <si>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</si>
  <si>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</si>
  <si>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</si>
  <si>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</si>
  <si>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</si>
  <si>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</si>
  <si>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</si>
  <si>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</si>
  <si>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</si>
  <si>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</si>
  <si>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</si>
  <si>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</si>
  <si>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</si>
  <si>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</si>
  <si>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</si>
  <si>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</si>
  <si>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</si>
  <si>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</si>
  <si>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</si>
  <si>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</si>
  <si>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</si>
  <si>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</si>
  <si>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</si>
  <si>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</si>
  <si>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</si>
  <si>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</si>
  <si>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</si>
  <si>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</si>
  <si>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</si>
  <si>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</si>
  <si>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</si>
  <si>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</si>
  <si>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</si>
  <si>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</si>
  <si>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</si>
  <si>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</si>
  <si>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</si>
  <si>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</si>
  <si>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</si>
  <si>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</si>
  <si>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</si>
  <si>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</si>
  <si>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</si>
  <si>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</si>
  <si>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</si>
  <si>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</si>
  <si>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</si>
  <si>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</si>
  <si>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</si>
  <si>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</si>
  <si>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</si>
  <si>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</si>
  <si>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</si>
  <si>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</si>
  <si>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</si>
  <si>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</si>
  <si>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</si>
  <si>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</si>
  <si>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</si>
  <si>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</si>
  <si>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</si>
  <si>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</si>
  <si>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</si>
  <si>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</si>
  <si>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</si>
  <si>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</si>
  <si>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</si>
  <si>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</si>
  <si>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</si>
  <si>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</si>
  <si>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</si>
  <si>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</si>
  <si>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</si>
  <si>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</si>
  <si>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</si>
  <si>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</si>
  <si>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</si>
  <si>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</si>
  <si>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</si>
  <si>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</si>
  <si>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</si>
  <si>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</si>
  <si>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</si>
  <si>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</si>
  <si>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</si>
  <si>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</si>
  <si>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</si>
  <si>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</si>
  <si>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</si>
  <si>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</si>
  <si>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</si>
  <si>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</si>
  <si>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</si>
  <si>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</si>
  <si>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</si>
  <si>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</si>
  <si>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</si>
  <si>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</si>
  <si>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</si>
  <si>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</si>
  <si>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</si>
  <si>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</si>
  <si>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</si>
  <si>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</si>
  <si>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</si>
  <si>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</si>
  <si>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</si>
  <si>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</si>
  <si>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</si>
  <si>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</si>
  <si>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</si>
  <si>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</si>
  <si>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</si>
  <si>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</si>
  <si>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</si>
  <si>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</si>
  <si>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</si>
  <si>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</si>
  <si>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</si>
  <si>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</si>
  <si>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</si>
  <si>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</si>
  <si>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</si>
  <si>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</si>
  <si>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</si>
  <si>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</si>
  <si>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</si>
  <si>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</si>
  <si>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</si>
  <si>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</si>
  <si>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</si>
  <si>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</si>
  <si>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</si>
  <si>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</si>
  <si>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</si>
  <si>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</si>
  <si>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</si>
  <si>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</si>
  <si>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</si>
  <si>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</si>
  <si>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</si>
  <si>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</si>
  <si>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</si>
  <si>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</si>
  <si>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</si>
  <si>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</si>
  <si>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</si>
  <si>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</si>
  <si>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</si>
  <si>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</si>
  <si>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</si>
  <si>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</si>
  <si>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</si>
  <si>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</si>
  <si>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</si>
  <si>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</si>
  <si>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</si>
  <si>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</si>
  <si>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</si>
  <si>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</si>
  <si>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</si>
  <si>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</si>
  <si>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</si>
  <si>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</si>
  <si>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</si>
  <si>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</si>
  <si>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</si>
  <si>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</si>
  <si>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</si>
  <si>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</si>
  <si>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</si>
  <si>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</si>
  <si>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</si>
  <si>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</si>
  <si>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</si>
  <si>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</si>
  <si>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</si>
  <si>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</si>
  <si>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</si>
  <si>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</si>
  <si>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</si>
  <si>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</si>
  <si>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</si>
  <si>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</si>
  <si>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</si>
  <si>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</si>
  <si>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</si>
  <si>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</si>
  <si>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</si>
  <si>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</si>
  <si>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</si>
  <si>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</si>
  <si>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</si>
  <si>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</si>
  <si>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</si>
  <si>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</si>
  <si>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</si>
  <si>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</si>
  <si>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</si>
  <si>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</si>
  <si>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</si>
  <si>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</si>
  <si>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</si>
  <si>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</si>
  <si>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</si>
  <si>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</si>
  <si>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</si>
  <si>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</si>
  <si>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</si>
  <si>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</si>
  <si>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</si>
  <si>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</si>
  <si>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</si>
  <si>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</si>
  <si>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</si>
  <si>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</si>
  <si>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</si>
  <si>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</si>
  <si>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</si>
  <si>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</si>
  <si>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</si>
  <si>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</si>
  <si>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</si>
  <si>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</si>
  <si>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</si>
  <si>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</si>
  <si>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</si>
  <si>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</si>
  <si>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</si>
  <si>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</si>
  <si>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</si>
  <si>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</si>
  <si>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</si>
  <si>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</si>
  <si>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</si>
  <si>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</si>
  <si>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</si>
  <si>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</si>
  <si>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</si>
  <si>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</si>
  <si>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</si>
  <si>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</si>
  <si>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</si>
  <si>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</si>
  <si>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</si>
  <si>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</si>
  <si>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</si>
  <si>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</si>
  <si>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</si>
  <si>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</si>
  <si>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</si>
  <si>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</si>
  <si>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</si>
  <si>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</si>
  <si>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</si>
  <si>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</si>
  <si>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</si>
  <si>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</si>
  <si>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</si>
  <si>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</si>
  <si>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</si>
  <si>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</si>
  <si>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</si>
  <si>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</si>
  <si>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</si>
  <si>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</si>
  <si>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</si>
  <si>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</si>
  <si>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</si>
  <si>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</si>
  <si>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</si>
  <si>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</si>
  <si>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</si>
  <si>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</si>
  <si>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</si>
  <si>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</si>
  <si>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</si>
  <si>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</si>
  <si>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</si>
  <si>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</si>
  <si>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</si>
  <si>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</si>
  <si>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</si>
  <si>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</si>
  <si>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</si>
  <si>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</si>
  <si>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</si>
  <si>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</si>
  <si>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</si>
  <si>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</si>
  <si>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</si>
  <si>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</si>
  <si>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</si>
  <si>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</si>
  <si>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</si>
  <si>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</si>
  <si>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</si>
  <si>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</si>
  <si>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</si>
  <si>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</si>
  <si>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</si>
  <si>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</si>
  <si>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</si>
  <si>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</si>
  <si>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</si>
  <si>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</si>
  <si>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</si>
  <si>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</si>
  <si>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</si>
  <si>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</si>
  <si>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</si>
  <si>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</si>
  <si>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</si>
  <si>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</si>
  <si>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</si>
  <si>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</si>
  <si>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</si>
  <si>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</si>
  <si>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</si>
  <si>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</si>
  <si>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</si>
  <si>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</si>
  <si>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</si>
  <si>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</si>
  <si>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</si>
  <si>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</si>
  <si>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</si>
  <si>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</si>
  <si>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</si>
  <si>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</si>
  <si>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</si>
  <si>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</si>
  <si>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</si>
  <si>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</si>
  <si>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</si>
  <si>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</si>
  <si>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</si>
  <si>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</si>
  <si>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</si>
  <si>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</si>
  <si>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</si>
  <si>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</si>
  <si>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</si>
  <si>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</si>
  <si>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</si>
  <si>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</si>
  <si>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</si>
  <si>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</si>
  <si>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</si>
  <si>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</si>
  <si>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</si>
  <si>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</si>
  <si>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</si>
  <si>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</si>
  <si>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</si>
  <si>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</si>
  <si>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</si>
  <si>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</si>
  <si>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</si>
  <si>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</si>
  <si>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</si>
  <si>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</si>
  <si>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</si>
  <si>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</si>
  <si>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</si>
  <si>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</si>
  <si>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</si>
  <si>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</si>
  <si>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</si>
  <si>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</si>
  <si>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</si>
  <si>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</si>
  <si>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</si>
  <si>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</si>
  <si>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</si>
  <si>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</si>
  <si>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</si>
  <si>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</si>
  <si>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</si>
  <si>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</si>
  <si>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</si>
  <si>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</si>
  <si>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</si>
  <si>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</si>
  <si>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</si>
  <si>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</si>
  <si>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</si>
  <si>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</si>
  <si>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</si>
  <si>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</si>
  <si>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</si>
  <si>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</si>
  <si>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</si>
  <si>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</si>
  <si>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</si>
  <si>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</si>
  <si>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</si>
  <si>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</si>
  <si>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</si>
  <si>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</si>
  <si>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</si>
  <si>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</si>
  <si>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</si>
  <si>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</si>
  <si>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</si>
  <si>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</si>
  <si>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</si>
  <si>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</si>
  <si>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</si>
  <si>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</si>
  <si>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</si>
  <si>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</si>
  <si>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</si>
  <si>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</si>
  <si>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</si>
  <si>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</si>
  <si>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</si>
  <si>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</si>
  <si>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</si>
  <si>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</si>
  <si>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</si>
  <si>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</si>
  <si>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</si>
  <si>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</si>
  <si>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</si>
  <si>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</si>
  <si>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</si>
  <si>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</si>
  <si>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</si>
  <si>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</si>
  <si>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</si>
  <si>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</si>
  <si>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</si>
  <si>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</si>
  <si>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</si>
  <si>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</si>
  <si>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</si>
  <si>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</si>
  <si>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</si>
  <si>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</si>
  <si>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</si>
  <si>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</si>
  <si>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</si>
  <si>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</si>
  <si>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</si>
  <si>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</si>
  <si>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</si>
  <si>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</si>
  <si>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</si>
  <si>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</si>
  <si>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</si>
  <si>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</si>
  <si>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</si>
  <si>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</si>
  <si>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</si>
  <si>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</si>
  <si>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</si>
  <si>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</si>
  <si>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</si>
  <si>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</si>
  <si>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</si>
  <si>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</si>
  <si>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</si>
  <si>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</si>
  <si>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</si>
  <si>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</si>
  <si>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</si>
  <si>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</si>
  <si>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</si>
  <si>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</si>
  <si>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</si>
  <si>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</si>
  <si>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</si>
  <si>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</si>
  <si>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</si>
  <si>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</si>
  <si>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</si>
  <si>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</si>
  <si>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</si>
  <si>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</si>
  <si>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</si>
  <si>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</si>
  <si>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</si>
  <si>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</si>
  <si>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</si>
  <si>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</si>
  <si>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</si>
  <si>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</si>
  <si>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</si>
  <si>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</si>
  <si>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</si>
  <si>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</si>
  <si>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</si>
  <si>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</si>
  <si>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</si>
  <si>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</si>
  <si>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</si>
  <si>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</si>
  <si>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</si>
  <si>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</si>
  <si>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</si>
  <si>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</si>
  <si>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</si>
  <si>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</si>
  <si>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</si>
  <si>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</si>
  <si>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</si>
  <si>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</si>
  <si>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</si>
  <si>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</si>
  <si>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</si>
  <si>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</si>
  <si>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</si>
  <si>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</si>
  <si>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</si>
  <si>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</si>
  <si>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</si>
  <si>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</si>
  <si>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</si>
  <si>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</si>
  <si>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</si>
  <si>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</si>
  <si>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</si>
  <si>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</si>
  <si>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</si>
  <si>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</si>
  <si>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</si>
  <si>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</si>
  <si>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</si>
  <si>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</si>
  <si>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</si>
  <si>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</si>
  <si>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</si>
  <si>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</si>
  <si>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</si>
  <si>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</si>
  <si>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</si>
  <si>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</si>
  <si>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</si>
  <si>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</si>
  <si>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</si>
  <si>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</si>
  <si>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</si>
  <si>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</si>
  <si>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</si>
  <si>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</si>
  <si>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</si>
  <si>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</si>
  <si>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</si>
  <si>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</si>
  <si>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</si>
  <si>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</si>
  <si>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</si>
  <si>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</si>
  <si>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</si>
  <si>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</si>
  <si>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</si>
  <si>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</si>
  <si>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</si>
  <si>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</si>
  <si>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</si>
  <si>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</si>
  <si>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</si>
  <si>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</si>
  <si>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</si>
  <si>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</si>
  <si>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</si>
  <si>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</si>
  <si>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</si>
  <si>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</si>
  <si>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</si>
  <si>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</si>
  <si>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</si>
  <si>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</si>
  <si>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</si>
  <si>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</si>
  <si>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</si>
  <si>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</si>
  <si>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</si>
  <si>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</si>
  <si>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</si>
  <si>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</si>
  <si>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</si>
  <si>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</si>
  <si>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</si>
  <si>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</si>
  <si>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</si>
  <si>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</si>
  <si>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</si>
  <si>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</si>
  <si>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</si>
  <si>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</si>
  <si>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</si>
  <si>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</si>
  <si>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</si>
  <si>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</si>
  <si>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</si>
  <si>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</si>
  <si>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</si>
  <si>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</si>
  <si>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</si>
  <si>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</si>
  <si>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</si>
  <si>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</si>
  <si>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</si>
  <si>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</si>
  <si>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</si>
  <si>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</si>
  <si>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</si>
  <si>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</si>
  <si>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</si>
  <si>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</si>
  <si>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</si>
  <si>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</si>
  <si>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</si>
  <si>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</si>
  <si>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</si>
  <si>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</si>
  <si>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</si>
  <si>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</si>
  <si>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</si>
  <si>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</si>
  <si>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</si>
  <si>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</si>
  <si>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</si>
  <si>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</si>
  <si>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</si>
  <si>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</si>
  <si>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</si>
  <si>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</si>
  <si>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</si>
  <si>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</si>
  <si>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</si>
  <si>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</si>
  <si>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</si>
  <si>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</si>
  <si>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</si>
  <si>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</si>
  <si>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</si>
  <si>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</si>
  <si>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</si>
  <si>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</si>
  <si>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</si>
  <si>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</si>
  <si>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</si>
  <si>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</si>
  <si>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</si>
  <si>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</si>
  <si>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</si>
  <si>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</si>
  <si>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</si>
  <si>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</si>
  <si>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</si>
  <si>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</si>
  <si>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</si>
  <si>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</si>
  <si>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</si>
  <si>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</si>
  <si>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</si>
  <si>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</si>
  <si>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</si>
  <si>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</si>
  <si>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</si>
  <si>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</si>
  <si>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</si>
  <si>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</si>
  <si>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</si>
  <si>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</si>
  <si>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</si>
  <si>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</si>
  <si>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</si>
  <si>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</si>
  <si>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</si>
  <si>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</si>
  <si>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</si>
  <si>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</si>
  <si>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</si>
  <si>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</si>
  <si>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</si>
  <si>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</si>
  <si>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</si>
  <si>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</si>
  <si>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</si>
  <si>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</si>
  <si>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</si>
  <si>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</si>
  <si>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</si>
  <si>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</si>
  <si>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</si>
  <si>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</si>
  <si>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</si>
  <si>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</si>
  <si>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</si>
  <si>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</si>
  <si>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</si>
  <si>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</si>
  <si>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</si>
  <si>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</si>
  <si>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</si>
  <si>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</si>
  <si>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</si>
  <si>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</si>
  <si>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</si>
  <si>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</si>
  <si>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</si>
  <si>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</si>
  <si>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</si>
  <si>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</si>
  <si>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</si>
  <si>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</si>
  <si>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</si>
  <si>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</si>
  <si>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</si>
  <si>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</si>
  <si>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</si>
  <si>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</si>
  <si>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</si>
  <si>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</si>
  <si>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</si>
  <si>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</si>
  <si>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</si>
  <si>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</si>
  <si>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</si>
  <si>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</si>
  <si>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</si>
  <si>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</si>
  <si>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</si>
  <si>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</si>
  <si>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</si>
  <si>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</si>
  <si>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</si>
  <si>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</si>
  <si>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</si>
  <si>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</si>
  <si>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</si>
  <si>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</si>
  <si>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</si>
  <si>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</si>
  <si>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</si>
  <si>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</si>
  <si>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</si>
  <si>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</si>
  <si>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</si>
  <si>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</si>
  <si>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</si>
  <si>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</si>
  <si>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</si>
  <si>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</si>
  <si>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</si>
  <si>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</si>
  <si>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</si>
  <si>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</si>
  <si>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</si>
  <si>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</si>
  <si>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</si>
  <si>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</si>
  <si>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</si>
  <si>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</si>
  <si>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</si>
  <si>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</si>
  <si>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</si>
  <si>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</si>
  <si>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</si>
  <si>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</si>
  <si>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</si>
  <si>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</si>
  <si>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</si>
  <si>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</si>
  <si>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</si>
  <si>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</si>
  <si>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</si>
  <si>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</si>
  <si>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</si>
  <si>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</si>
  <si>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</si>
  <si>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</si>
  <si>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</si>
  <si>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</si>
  <si>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</si>
  <si>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</si>
  <si>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</si>
  <si>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</si>
  <si>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</si>
  <si>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</si>
  <si>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</si>
  <si>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</si>
  <si>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</si>
  <si>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</si>
  <si>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</si>
  <si>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</si>
  <si>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</si>
  <si>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</si>
  <si>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</si>
  <si>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</si>
  <si>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</si>
  <si>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</si>
  <si>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</si>
  <si>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</si>
  <si>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</si>
  <si>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</si>
  <si>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</si>
  <si>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</si>
  <si>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</si>
  <si>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</si>
  <si>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</si>
  <si>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</si>
  <si>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</si>
  <si>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</si>
  <si>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</si>
  <si>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</si>
  <si>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</si>
  <si>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</si>
  <si>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</si>
  <si>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</si>
  <si>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</si>
  <si>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</si>
  <si>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</si>
  <si>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</si>
  <si>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</si>
  <si>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</si>
  <si>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</si>
  <si>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</si>
  <si>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</si>
  <si>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</si>
  <si>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</si>
  <si>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</si>
  <si>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</si>
  <si>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</si>
  <si>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</si>
  <si>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</si>
  <si>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</si>
  <si>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</si>
  <si>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</si>
  <si>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</si>
  <si>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</si>
  <si>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</si>
  <si>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</si>
  <si>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</si>
  <si>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</si>
  <si>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</si>
  <si>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</si>
  <si>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</si>
  <si>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</si>
  <si>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</si>
  <si>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</si>
  <si>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</si>
  <si>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</si>
  <si>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</si>
  <si>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</si>
  <si>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</si>
  <si>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</si>
  <si>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</si>
  <si>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</si>
  <si>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</si>
  <si>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</si>
  <si>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</si>
  <si>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</si>
  <si>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</si>
  <si>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</si>
  <si>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</si>
  <si>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</si>
  <si>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</si>
  <si>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</si>
  <si>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</si>
  <si>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</si>
  <si>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</si>
  <si>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</si>
  <si>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</si>
  <si>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</si>
  <si>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</si>
  <si>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</si>
  <si>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</si>
  <si>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</si>
  <si>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</si>
  <si>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</si>
  <si>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</si>
  <si>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</si>
  <si>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</si>
  <si>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</si>
  <si>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</si>
  <si>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</si>
  <si>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</si>
  <si>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</si>
  <si>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</si>
  <si>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</si>
  <si>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</si>
  <si>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</si>
  <si>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</si>
  <si>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</si>
  <si>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</si>
  <si>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</si>
  <si>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</si>
  <si>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</si>
  <si>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</si>
  <si>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</si>
  <si>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</si>
  <si>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</si>
  <si>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</si>
  <si>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</si>
  <si>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</si>
  <si>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</si>
  <si>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</si>
  <si>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</si>
  <si>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</si>
  <si>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</si>
  <si>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</si>
  <si>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</si>
  <si>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</si>
  <si>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</si>
  <si>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</si>
  <si>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</si>
  <si>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</si>
  <si>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</si>
  <si>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</si>
  <si>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</si>
  <si>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</si>
  <si>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</si>
  <si>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</si>
  <si>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</si>
  <si>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</si>
  <si>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</si>
  <si>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</si>
  <si>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</si>
  <si>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</si>
  <si>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</si>
  <si>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</si>
  <si>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</si>
  <si>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</si>
  <si>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</si>
  <si>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</si>
  <si>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</si>
  <si>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</si>
  <si>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</si>
  <si>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</si>
  <si>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</si>
  <si>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</si>
  <si>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</si>
  <si>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</si>
  <si>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</si>
  <si>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</si>
  <si>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</si>
  <si>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</si>
  <si>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</si>
  <si>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</si>
  <si>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</si>
  <si>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</si>
  <si>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</si>
  <si>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</si>
  <si>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</si>
  <si>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</si>
  <si>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</si>
  <si>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</si>
  <si>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</si>
  <si>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</si>
  <si>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</si>
  <si>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</si>
  <si>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</si>
  <si>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</si>
  <si>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</si>
  <si>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</si>
  <si>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</si>
  <si>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</si>
  <si>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</si>
  <si>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</si>
  <si>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</si>
  <si>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</si>
  <si>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</si>
  <si>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</si>
  <si>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</si>
  <si>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</si>
  <si>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</si>
  <si>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</si>
  <si>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</si>
  <si>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</si>
  <si>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</si>
  <si>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</si>
  <si>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</si>
  <si>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</si>
  <si>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</si>
  <si>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</si>
  <si>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</si>
  <si>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</si>
  <si>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</si>
  <si>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</si>
  <si>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</si>
  <si>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</si>
  <si>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</si>
  <si>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</si>
  <si>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</si>
  <si>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</si>
  <si>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</si>
  <si>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</si>
  <si>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</si>
  <si>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</si>
  <si>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</si>
  <si>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</si>
  <si>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</si>
  <si>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</si>
  <si>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</si>
  <si>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</si>
  <si>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</si>
  <si>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</si>
  <si>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</si>
  <si>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</si>
  <si>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</si>
  <si>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</si>
  <si>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</si>
  <si>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</si>
  <si>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</si>
  <si>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</si>
  <si>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</si>
  <si>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</si>
  <si>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</si>
  <si>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</si>
  <si>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</si>
  <si>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</si>
  <si>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</si>
  <si>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</si>
  <si>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</si>
  <si>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</si>
  <si>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</si>
  <si>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</si>
  <si>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</si>
  <si>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</si>
  <si>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</si>
  <si>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</si>
  <si>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</si>
  <si>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</si>
  <si>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</si>
  <si>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</si>
  <si>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</si>
  <si>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</si>
  <si>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</si>
  <si>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</si>
  <si>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</si>
  <si>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</si>
  <si>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</si>
  <si>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</si>
  <si>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</si>
  <si>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</si>
  <si>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</si>
  <si>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</si>
  <si>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</si>
  <si>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</si>
  <si>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</si>
  <si>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</si>
  <si>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</si>
  <si>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</si>
  <si>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</si>
  <si>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</si>
  <si>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</si>
  <si>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</si>
  <si>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</si>
  <si>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</si>
  <si>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</si>
  <si>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</si>
  <si>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</si>
  <si>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</si>
  <si>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</si>
  <si>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</si>
  <si>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</si>
  <si>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</si>
  <si>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</si>
  <si>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</si>
  <si>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</si>
  <si>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</si>
  <si>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</si>
  <si>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</si>
  <si>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</si>
  <si>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</si>
  <si>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</si>
  <si>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</si>
  <si>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</si>
  <si>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</si>
  <si>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</si>
  <si>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</si>
  <si>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</si>
  <si>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</si>
  <si>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</si>
  <si>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</si>
  <si>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</si>
  <si>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</si>
  <si>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</si>
  <si>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</si>
  <si>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</si>
  <si>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</si>
  <si>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</si>
  <si>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</si>
  <si>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</si>
  <si>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</si>
  <si>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</si>
  <si>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</si>
  <si>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</si>
  <si>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</si>
  <si>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</si>
  <si>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</si>
  <si>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</si>
  <si>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</si>
  <si>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</si>
  <si>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</si>
  <si>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</si>
  <si>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</si>
  <si>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</si>
  <si>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</si>
  <si>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</si>
  <si>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</si>
  <si>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</si>
  <si>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</si>
  <si>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</si>
  <si>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</si>
  <si>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</si>
  <si>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</si>
  <si>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</si>
  <si>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</si>
  <si>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</si>
  <si>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</si>
  <si>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</si>
  <si>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</si>
  <si>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</si>
  <si>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</si>
  <si>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</si>
  <si>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</si>
  <si>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</si>
  <si>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</si>
  <si>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</si>
  <si>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</si>
  <si>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</si>
  <si>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</si>
  <si>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</si>
  <si>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</si>
  <si>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</si>
  <si>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</si>
  <si>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</si>
  <si>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</si>
  <si>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</si>
  <si>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</si>
  <si>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</si>
  <si>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</si>
  <si>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</si>
  <si>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</si>
  <si>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</si>
  <si>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</si>
  <si>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</si>
  <si>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</si>
  <si>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</si>
  <si>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</si>
  <si>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</si>
  <si>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</si>
  <si>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</si>
  <si>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</si>
  <si>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</si>
  <si>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</si>
  <si>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</si>
  <si>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</si>
  <si>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</si>
  <si>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</si>
  <si>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</si>
  <si>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</si>
  <si>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</si>
  <si>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</si>
  <si>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</si>
  <si>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</si>
  <si>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</si>
  <si>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</si>
  <si>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</si>
  <si>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</si>
  <si>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</si>
  <si>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</si>
  <si>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</si>
  <si>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</si>
  <si>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</si>
  <si>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</si>
  <si>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</si>
  <si>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</si>
  <si>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</si>
  <si>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</si>
  <si>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</si>
  <si>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</si>
  <si>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</si>
  <si>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</si>
  <si>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</si>
  <si>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</si>
  <si>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</si>
  <si>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</si>
  <si>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</si>
  <si>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</si>
  <si>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</si>
  <si>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</si>
  <si>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</si>
  <si>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</si>
  <si>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</si>
  <si>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</si>
  <si>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</si>
  <si>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</si>
  <si>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</si>
  <si>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</si>
  <si>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</si>
  <si>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</si>
  <si>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</si>
  <si>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</si>
  <si>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</si>
  <si>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</si>
  <si>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</si>
  <si>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</si>
  <si>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</si>
  <si>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</si>
  <si>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</si>
  <si>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</si>
  <si>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</si>
  <si>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</si>
  <si>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</si>
  <si>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</si>
  <si>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</si>
  <si>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</si>
  <si>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</si>
  <si>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</si>
  <si>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</si>
  <si>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</si>
  <si>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</si>
  <si>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</si>
  <si>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</si>
  <si>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</si>
  <si>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</si>
  <si>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</si>
  <si>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</si>
  <si>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</si>
  <si>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</si>
  <si>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</si>
  <si>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</si>
  <si>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</si>
  <si>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</si>
  <si>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</si>
  <si>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</si>
  <si>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</si>
  <si>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</si>
  <si>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</si>
  <si>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</si>
  <si>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</si>
  <si>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</si>
  <si>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</si>
  <si>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</si>
  <si>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</si>
  <si>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</si>
  <si>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</si>
  <si>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</si>
  <si>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</si>
  <si>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</si>
  <si>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</si>
  <si>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</si>
  <si>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</si>
  <si>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</si>
  <si>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</si>
  <si>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</si>
  <si>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</si>
  <si>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</si>
  <si>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</si>
  <si>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</si>
  <si>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</si>
  <si>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</si>
  <si>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</si>
  <si>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</si>
  <si>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</si>
  <si>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</si>
  <si>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</si>
  <si>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</si>
  <si>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</si>
  <si>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</si>
  <si>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</si>
  <si>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</si>
  <si>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</si>
  <si>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</si>
  <si>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</si>
  <si>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</si>
  <si>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</si>
  <si>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</si>
  <si>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</si>
  <si>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</si>
  <si>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</si>
  <si>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</si>
  <si>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</si>
  <si>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</si>
  <si>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</si>
  <si>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</si>
  <si>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</si>
  <si>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</si>
  <si>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</si>
  <si>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</si>
  <si>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</si>
  <si>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</si>
  <si>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</si>
  <si>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</si>
  <si>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</si>
  <si>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</si>
  <si>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</si>
  <si>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</si>
  <si>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</si>
  <si>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</si>
  <si>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</si>
  <si>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</si>
  <si>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</si>
  <si>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</si>
  <si>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</si>
  <si>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</si>
  <si>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</si>
  <si>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</si>
  <si>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</si>
  <si>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</si>
  <si>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</si>
  <si>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</si>
  <si>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</si>
  <si>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</si>
  <si>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</si>
  <si>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</si>
  <si>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</si>
  <si>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</si>
  <si>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</si>
  <si>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</si>
  <si>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</si>
  <si>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</si>
  <si>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</si>
  <si>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</si>
  <si>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</si>
  <si>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</si>
  <si>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</si>
  <si>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</si>
  <si>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</si>
  <si>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</si>
  <si>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</si>
  <si>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</si>
  <si>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</si>
  <si>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</si>
  <si>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</si>
  <si>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</si>
  <si>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</si>
  <si>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</si>
  <si>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</si>
  <si>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</si>
  <si>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</si>
  <si>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</si>
  <si>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</si>
  <si>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</si>
  <si>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</si>
  <si>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</si>
  <si>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</si>
  <si>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</si>
  <si>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</si>
  <si>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</si>
  <si>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</si>
  <si>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</si>
  <si>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</si>
  <si>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</si>
  <si>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</si>
  <si>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</si>
  <si>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</si>
  <si>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</si>
  <si>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</si>
  <si>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</si>
  <si>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</si>
  <si>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</si>
  <si>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</si>
  <si>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</si>
  <si>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</si>
  <si>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</si>
  <si>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</si>
  <si>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</si>
  <si>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</si>
  <si>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</si>
  <si>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</si>
  <si>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</si>
  <si>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</si>
  <si>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</si>
  <si>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</si>
  <si>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</si>
  <si>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</si>
  <si>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</si>
  <si>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</si>
  <si>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</si>
  <si>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</si>
  <si>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</si>
  <si>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</si>
  <si>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</si>
  <si>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</si>
  <si>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</si>
  <si>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</si>
  <si>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</si>
  <si>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</si>
  <si>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</si>
  <si>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</si>
  <si>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</si>
  <si>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</si>
  <si>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</si>
  <si>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</si>
  <si>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</si>
  <si>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</si>
  <si>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</si>
  <si>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</si>
  <si>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</si>
  <si>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</si>
  <si>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</si>
  <si>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</si>
  <si>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</si>
  <si>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</si>
  <si>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</si>
  <si>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</si>
  <si>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</si>
  <si>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</si>
  <si>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</si>
  <si>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</si>
  <si>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</si>
  <si>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</si>
  <si>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</si>
  <si>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</si>
  <si>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</si>
  <si>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</si>
  <si>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</si>
  <si>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</si>
  <si>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</si>
  <si>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</si>
  <si>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</si>
  <si>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</si>
  <si>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</si>
  <si>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</si>
  <si>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</si>
  <si>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</si>
  <si>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</si>
  <si>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</si>
  <si>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</si>
  <si>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</si>
  <si>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</si>
  <si>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</si>
  <si>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</si>
  <si>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</si>
  <si>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</si>
  <si>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</si>
  <si>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</si>
  <si>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</si>
  <si>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</si>
  <si>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</si>
  <si>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</si>
  <si>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</si>
  <si>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</si>
  <si>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</si>
  <si>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</si>
  <si>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</si>
  <si>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</si>
  <si>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</si>
  <si>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</si>
  <si>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</si>
  <si>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</si>
  <si>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</si>
  <si>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</si>
  <si>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</si>
  <si>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</si>
  <si>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</si>
  <si>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</si>
  <si>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</si>
  <si>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</si>
  <si>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</si>
  <si>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</si>
  <si>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</si>
  <si>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</si>
  <si>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</si>
  <si>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</si>
  <si>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</si>
  <si>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</si>
  <si>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</si>
  <si>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</si>
  <si>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</si>
  <si>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</si>
  <si>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</si>
  <si>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</si>
  <si>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</si>
  <si>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</si>
  <si>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</si>
  <si>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</si>
  <si>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</si>
  <si>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</si>
  <si>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</si>
  <si>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</si>
  <si>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</si>
  <si>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</si>
  <si>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</si>
  <si>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</si>
  <si>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</si>
  <si>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</si>
  <si>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</si>
  <si>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</si>
  <si>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</si>
  <si>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</si>
  <si>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</si>
  <si>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</si>
  <si>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</si>
  <si>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</si>
  <si>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</si>
  <si>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</si>
  <si>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</si>
  <si>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</si>
  <si>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</si>
  <si>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</si>
  <si>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</si>
  <si>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</si>
  <si>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</si>
  <si>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</si>
  <si>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</si>
  <si>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</si>
  <si>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</si>
  <si>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</si>
  <si>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</si>
  <si>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</si>
  <si>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</si>
  <si>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</si>
  <si>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</si>
  <si>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</si>
  <si>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</si>
  <si>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</si>
  <si>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</si>
  <si>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</si>
  <si>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</si>
  <si>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</si>
  <si>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</si>
  <si>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</si>
  <si>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</si>
  <si>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</si>
  <si>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</si>
  <si>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</si>
  <si>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</si>
  <si>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</si>
  <si>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</si>
  <si>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</si>
  <si>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</si>
  <si>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</si>
  <si>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</si>
  <si>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</si>
  <si>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</si>
  <si>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</si>
  <si>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</si>
  <si>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</si>
  <si>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</si>
  <si>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</si>
  <si>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</si>
  <si>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</si>
  <si>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</si>
  <si>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</si>
  <si>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</si>
  <si>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</si>
  <si>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</si>
  <si>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</si>
  <si>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</si>
  <si>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</si>
  <si>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</si>
  <si>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</si>
  <si>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</si>
  <si>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</si>
  <si>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</si>
  <si>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</si>
  <si>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</si>
  <si>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</si>
  <si>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</si>
  <si>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</si>
  <si>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</si>
  <si>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</si>
  <si>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</si>
  <si>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</si>
  <si>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</si>
  <si>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</si>
  <si>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</si>
  <si>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</si>
  <si>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</si>
  <si>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</si>
  <si>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</si>
  <si>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</si>
  <si>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</si>
  <si>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</si>
  <si>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</si>
  <si>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</si>
  <si>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</si>
  <si>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</si>
  <si>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</si>
  <si>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</si>
  <si>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</si>
  <si>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</si>
  <si>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</si>
  <si>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</si>
  <si>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</si>
  <si>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</si>
  <si>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</si>
  <si>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</si>
  <si>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</si>
  <si>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</si>
  <si>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</si>
  <si>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</si>
  <si>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</si>
  <si>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</si>
  <si>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</si>
  <si>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</si>
  <si>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</si>
  <si>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</si>
  <si>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</si>
  <si>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</si>
  <si>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</si>
  <si>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</si>
  <si>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</si>
  <si>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</si>
  <si>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</si>
  <si>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</si>
  <si>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</si>
  <si>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</si>
  <si>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</si>
  <si>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</si>
  <si>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</si>
  <si>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</si>
  <si>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</si>
  <si>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</si>
  <si>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</si>
  <si>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</si>
  <si>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</si>
  <si>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</si>
  <si>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</si>
  <si>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</si>
  <si>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</si>
  <si>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</si>
  <si>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</si>
  <si>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</si>
  <si>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</si>
  <si>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</si>
  <si>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</si>
  <si>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</si>
  <si>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</si>
  <si>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</si>
  <si>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</si>
  <si>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</si>
  <si>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</si>
  <si>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</si>
  <si>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</si>
  <si>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</si>
  <si>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</si>
  <si>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</si>
  <si>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</si>
  <si>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</si>
  <si>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</si>
  <si>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</si>
  <si>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</si>
  <si>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</si>
  <si>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</si>
  <si>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</si>
  <si>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</si>
  <si>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</si>
  <si>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</si>
  <si>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</si>
  <si>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</si>
  <si>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</si>
  <si>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</si>
  <si>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</si>
  <si>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</si>
  <si>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</si>
  <si>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</si>
  <si>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</si>
  <si>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</si>
  <si>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</si>
  <si>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</si>
  <si>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</si>
  <si>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</si>
  <si>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</si>
  <si>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</si>
  <si>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</si>
  <si>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</si>
  <si>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</si>
  <si>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</si>
  <si>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</si>
  <si>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</si>
  <si>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</si>
  <si>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</si>
  <si>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</si>
  <si>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</si>
  <si>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</si>
  <si>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</si>
  <si>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</si>
  <si>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</si>
  <si>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</si>
  <si>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</si>
  <si>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</si>
  <si>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</si>
  <si>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</si>
  <si>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</si>
  <si>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</si>
  <si>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</si>
  <si>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</si>
  <si>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</si>
  <si>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</si>
  <si>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</si>
  <si>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</si>
  <si>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</si>
  <si>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</si>
  <si>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</si>
  <si>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</si>
  <si>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</si>
  <si>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</si>
  <si>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</si>
  <si>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</si>
  <si>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</si>
  <si>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</si>
  <si>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</si>
  <si>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</si>
  <si>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</si>
  <si>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</si>
  <si>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</si>
  <si>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</si>
  <si>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</si>
  <si>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</si>
  <si>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</si>
  <si>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</si>
  <si>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</si>
  <si>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</si>
  <si>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</si>
  <si>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</si>
  <si>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</si>
  <si>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</si>
  <si>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</si>
  <si>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</si>
  <si>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</si>
  <si>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</si>
  <si>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</si>
  <si>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</si>
  <si>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</si>
  <si>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</si>
  <si>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</si>
  <si>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</si>
  <si>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</si>
  <si>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</si>
  <si>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</si>
  <si>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</si>
  <si>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</si>
  <si>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</si>
  <si>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</si>
  <si>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</si>
  <si>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</si>
  <si>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</si>
  <si>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</si>
  <si>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</si>
  <si>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</si>
  <si>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</si>
  <si>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</si>
  <si>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</si>
  <si>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</si>
  <si>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</si>
  <si>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</si>
  <si>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</si>
  <si>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</si>
  <si>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</si>
  <si>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</si>
  <si>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</si>
  <si>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</si>
  <si>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</si>
  <si>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</si>
  <si>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</si>
  <si>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</si>
  <si>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</si>
  <si>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</si>
  <si>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</si>
  <si>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</si>
  <si>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</si>
  <si>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</si>
  <si>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</si>
  <si>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</si>
  <si>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</si>
  <si>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</si>
  <si>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</si>
  <si>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</si>
  <si>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</si>
  <si>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</si>
  <si>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</si>
  <si>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</si>
  <si>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</si>
  <si>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</si>
  <si>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</si>
  <si>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</si>
  <si>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</si>
  <si>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</si>
  <si>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</si>
  <si>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</si>
  <si>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</si>
  <si>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</si>
  <si>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</si>
  <si>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</si>
  <si>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</si>
  <si>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</si>
  <si>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</si>
  <si>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</si>
  <si>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</si>
  <si>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</si>
  <si>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</si>
  <si>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</si>
  <si>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</si>
  <si>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</si>
  <si>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</si>
  <si>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</si>
  <si>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</si>
  <si>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</si>
  <si>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</si>
  <si>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</si>
  <si>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</si>
  <si>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</si>
  <si>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</si>
  <si>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</si>
  <si>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</si>
  <si>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</si>
  <si>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</si>
  <si>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</si>
  <si>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</si>
  <si>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</si>
  <si>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</si>
  <si>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</si>
  <si>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</si>
  <si>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</si>
  <si>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</si>
  <si>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</si>
  <si>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</si>
  <si>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</si>
  <si>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</si>
  <si>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</si>
  <si>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</si>
  <si>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</si>
  <si>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</si>
  <si>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</si>
  <si>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</si>
  <si>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</si>
  <si>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</si>
  <si>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</si>
  <si>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</si>
  <si>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</si>
  <si>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</si>
  <si>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</si>
  <si>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</si>
  <si>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</si>
  <si>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</si>
  <si>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</si>
  <si>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</si>
  <si>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</si>
  <si>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</si>
  <si>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</si>
  <si>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</si>
  <si>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</si>
  <si>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</si>
  <si>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</si>
  <si>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</si>
  <si>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</si>
  <si>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</si>
  <si>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</si>
  <si>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</si>
  <si>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</si>
  <si>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</si>
  <si>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</si>
  <si>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</si>
  <si>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</si>
  <si>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</si>
  <si>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</si>
  <si>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</si>
  <si>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</si>
  <si>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</si>
  <si>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</si>
  <si>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</si>
  <si>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</si>
  <si>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</si>
  <si>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</si>
  <si>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</si>
  <si>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</si>
  <si>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</si>
  <si>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</si>
  <si>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</si>
  <si>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</si>
  <si>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</si>
  <si>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</si>
  <si>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</si>
  <si>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</si>
  <si>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</si>
  <si>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</si>
  <si>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</si>
  <si>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</si>
  <si>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</si>
  <si>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</si>
  <si>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</si>
  <si>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</si>
  <si>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</si>
  <si>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</si>
  <si>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</si>
  <si>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</si>
  <si>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</si>
  <si>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</si>
  <si>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</si>
  <si>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</si>
  <si>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</si>
  <si>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</si>
  <si>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</si>
  <si>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</si>
  <si>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</si>
  <si>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</si>
  <si>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</si>
  <si>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</si>
  <si>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</si>
  <si>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</si>
  <si>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</si>
  <si>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</si>
  <si>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</si>
  <si>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</si>
  <si>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</si>
  <si>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</si>
  <si>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</si>
  <si>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</si>
  <si>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</si>
  <si>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</si>
  <si>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</si>
  <si>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</si>
  <si>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</si>
  <si>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</si>
  <si>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</si>
  <si>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</si>
  <si>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</si>
  <si>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</si>
  <si>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</si>
  <si>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</si>
  <si>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</si>
  <si>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</si>
  <si>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</si>
  <si>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</si>
  <si>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</si>
  <si>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</si>
  <si>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</si>
  <si>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</si>
  <si>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</si>
  <si>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</si>
  <si>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</si>
  <si>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</si>
  <si>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</si>
  <si>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</si>
  <si>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</si>
  <si>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</si>
  <si>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</si>
  <si>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</si>
  <si>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</si>
  <si>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</si>
  <si>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</si>
  <si>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</si>
  <si>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</si>
  <si>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</si>
  <si>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</si>
  <si>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</si>
  <si>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</si>
  <si>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</si>
  <si>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</si>
  <si>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</si>
  <si>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</si>
  <si>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</si>
  <si>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</si>
  <si>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</si>
  <si>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</si>
  <si>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</si>
  <si>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</si>
  <si>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</si>
  <si>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</si>
  <si>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</si>
  <si>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</si>
  <si>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</si>
  <si>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</si>
  <si>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</si>
  <si>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</si>
  <si>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</si>
  <si>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</si>
  <si>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</si>
  <si>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</si>
  <si>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</si>
  <si>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</si>
  <si>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</si>
  <si>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</si>
  <si>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</si>
  <si>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</si>
  <si>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</si>
  <si>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</si>
  <si>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</si>
  <si>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</si>
  <si>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</si>
  <si>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</si>
  <si>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</si>
  <si>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</si>
  <si>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</si>
  <si>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</si>
  <si>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</si>
  <si>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</si>
  <si>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</si>
  <si>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</si>
  <si>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</si>
  <si>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</si>
  <si>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</si>
  <si>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</si>
  <si>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</si>
  <si>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</si>
  <si>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</si>
  <si>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</si>
  <si>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</si>
  <si>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</si>
  <si>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</si>
  <si>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</si>
  <si>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</si>
  <si>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</si>
  <si>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</si>
  <si>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</si>
  <si>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</si>
  <si>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</si>
  <si>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</si>
  <si>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</si>
  <si>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</si>
  <si>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</si>
  <si>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</si>
  <si>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</si>
  <si>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</si>
  <si>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</si>
  <si>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</si>
  <si>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</si>
  <si>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</si>
  <si>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</si>
  <si>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</si>
  <si>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</si>
  <si>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</si>
  <si>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</si>
  <si>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</si>
  <si>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</si>
  <si>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</si>
  <si>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</si>
  <si>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</si>
  <si>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</si>
  <si>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</si>
  <si>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</si>
  <si>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</si>
  <si>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</si>
  <si>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</si>
  <si>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</si>
  <si>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</si>
  <si>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</si>
  <si>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</si>
  <si>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</si>
  <si>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</si>
  <si>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</si>
  <si>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</si>
  <si>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</si>
  <si>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</si>
  <si>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</si>
  <si>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</si>
  <si>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</si>
  <si>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</si>
  <si>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</si>
  <si>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</si>
  <si>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</si>
  <si>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</si>
  <si>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</si>
  <si>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</si>
  <si>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</si>
  <si>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</si>
  <si>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</si>
  <si>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</si>
  <si>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</si>
  <si>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</si>
  <si>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</si>
  <si>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</si>
  <si>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</si>
  <si>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</si>
  <si>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</si>
  <si>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</si>
  <si>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</si>
  <si>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</si>
  <si>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</si>
  <si>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</si>
  <si>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</si>
  <si>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</si>
  <si>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</si>
  <si>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</si>
  <si>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</si>
  <si>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</si>
  <si>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</si>
  <si>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</si>
  <si>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</si>
  <si>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</si>
  <si>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</si>
  <si>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</si>
  <si>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</si>
  <si>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</si>
  <si>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</si>
  <si>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</si>
  <si>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</si>
  <si>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</si>
  <si>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</si>
  <si>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</si>
  <si>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</si>
  <si>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</si>
  <si>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</si>
  <si>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</si>
  <si>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</si>
  <si>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</si>
  <si>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</si>
  <si>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</si>
  <si>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</si>
  <si>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</si>
  <si>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</si>
  <si>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</si>
  <si>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</si>
  <si>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</si>
  <si>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</si>
  <si>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</si>
  <si>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</si>
  <si>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</si>
  <si>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</si>
  <si>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</si>
  <si>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</si>
  <si>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</si>
  <si>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</si>
  <si>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</si>
  <si>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</si>
  <si>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</si>
  <si>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</si>
  <si>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</si>
  <si>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</si>
  <si>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</si>
  <si>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</si>
  <si>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</si>
  <si>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</si>
  <si>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</si>
  <si>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</si>
  <si>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</si>
  <si>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</si>
  <si>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</si>
  <si>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</si>
  <si>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</si>
  <si>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</si>
  <si>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</si>
  <si>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</si>
  <si>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</si>
  <si>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</si>
  <si>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</si>
  <si>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</si>
  <si>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</si>
  <si>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</si>
  <si>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</si>
  <si>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</si>
  <si>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</si>
  <si>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</si>
  <si>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</si>
  <si>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</si>
  <si>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</si>
  <si>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</si>
  <si>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</si>
  <si>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</si>
  <si>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</si>
  <si>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</si>
  <si>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</si>
  <si>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</si>
  <si>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</si>
  <si>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</si>
  <si>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</si>
  <si>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</si>
  <si>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</si>
  <si>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</si>
  <si>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</si>
  <si>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</si>
  <si>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</si>
  <si>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</si>
  <si>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</si>
  <si>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</si>
  <si>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</si>
  <si>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</si>
  <si>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</si>
  <si>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</si>
  <si>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</si>
  <si>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</si>
  <si>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</si>
  <si>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</si>
  <si>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</si>
  <si>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</si>
  <si>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</si>
  <si>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</si>
  <si>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</si>
  <si>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</si>
  <si>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</si>
  <si>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</si>
  <si>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</si>
  <si>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</si>
  <si>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</si>
  <si>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</si>
  <si>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</si>
  <si>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</si>
  <si>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</si>
  <si>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</si>
  <si>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</si>
  <si>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</si>
  <si>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</si>
  <si>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</si>
  <si>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</si>
  <si>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</si>
  <si>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</si>
  <si>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</si>
  <si>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</si>
  <si>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</si>
  <si>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</si>
  <si>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</si>
  <si>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</si>
  <si>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</si>
  <si>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</si>
  <si>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</si>
  <si>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</si>
  <si>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</si>
  <si>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</si>
  <si>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</si>
  <si>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</si>
  <si>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</si>
  <si>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</si>
  <si>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</si>
  <si>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</si>
  <si>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</si>
  <si>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</si>
  <si>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</si>
  <si>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</si>
  <si>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</si>
  <si>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</si>
  <si>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</si>
  <si>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</si>
  <si>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</si>
  <si>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</si>
  <si>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</si>
  <si>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</si>
  <si>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</si>
  <si>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</si>
  <si>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</si>
  <si>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</si>
  <si>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</si>
  <si>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</si>
  <si>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</si>
  <si>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</si>
  <si>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</si>
  <si>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</si>
  <si>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</si>
  <si>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</si>
  <si>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</si>
  <si>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</si>
  <si>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</si>
  <si>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</si>
  <si>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</si>
  <si>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</si>
  <si>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</si>
  <si>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</si>
  <si>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</si>
  <si>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</si>
  <si>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</si>
  <si>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</si>
  <si>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</si>
  <si>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</si>
  <si>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</si>
  <si>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</si>
  <si>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</si>
  <si>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</si>
  <si>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</si>
  <si>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</si>
  <si>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</si>
  <si>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</si>
  <si>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</si>
  <si>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</si>
  <si>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</si>
  <si>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</si>
  <si>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</si>
  <si>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</si>
  <si>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</si>
  <si>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</si>
  <si>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</si>
  <si>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</si>
  <si>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</si>
  <si>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</si>
  <si>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</si>
  <si>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</si>
  <si>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</si>
  <si>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</si>
  <si>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</si>
  <si>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</si>
  <si>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</si>
  <si>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</si>
  <si>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</si>
  <si>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</si>
  <si>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</si>
  <si>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</si>
  <si>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</si>
  <si>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</si>
  <si>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</si>
  <si>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</si>
  <si>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</si>
  <si>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</si>
  <si>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</si>
  <si>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</si>
  <si>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</si>
  <si>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</si>
  <si>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</si>
  <si>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</si>
  <si>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</si>
  <si>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</si>
  <si>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</si>
  <si>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</si>
  <si>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</si>
  <si>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</si>
  <si>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</si>
  <si>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</si>
  <si>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</si>
  <si>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</si>
  <si>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</si>
  <si>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</si>
  <si>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</si>
  <si>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</si>
  <si>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</si>
  <si>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</si>
  <si>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</si>
  <si>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</si>
  <si>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</si>
  <si>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</si>
  <si>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</si>
  <si>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</si>
  <si>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</si>
  <si>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</si>
  <si>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</si>
  <si>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</si>
  <si>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</si>
  <si>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</si>
  <si>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</si>
  <si>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</si>
  <si>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</si>
  <si>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</si>
  <si>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</si>
  <si>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</si>
  <si>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</si>
  <si>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</si>
  <si>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</si>
  <si>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</si>
  <si>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</si>
  <si>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</si>
  <si>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</si>
  <si>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</si>
  <si>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</si>
  <si>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</si>
  <si>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</si>
  <si>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</si>
  <si>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</si>
  <si>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</si>
  <si>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</si>
  <si>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</si>
  <si>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</si>
  <si>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</si>
  <si>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</si>
  <si>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</si>
  <si>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</si>
  <si>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</si>
  <si>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</si>
  <si>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</si>
  <si>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</si>
  <si>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</si>
  <si>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</si>
  <si>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</si>
  <si>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</si>
  <si>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</si>
  <si>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</si>
  <si>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</si>
  <si>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</si>
  <si>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</si>
  <si>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</si>
  <si>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</si>
  <si>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</si>
  <si>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</si>
  <si>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</si>
  <si>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</si>
  <si>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</si>
  <si>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</si>
  <si>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</si>
  <si>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</si>
  <si>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</si>
  <si>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</si>
  <si>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</si>
  <si>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</si>
  <si>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</si>
  <si>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</si>
  <si>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</si>
  <si>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</si>
  <si>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</si>
  <si>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</si>
  <si>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</si>
  <si>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</si>
  <si>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</si>
  <si>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</si>
  <si>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</si>
  <si>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</si>
  <si>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</si>
  <si>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</si>
  <si>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</si>
  <si>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</si>
  <si>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</si>
  <si>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</si>
  <si>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</si>
  <si>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</si>
  <si>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</si>
  <si>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</si>
  <si>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</si>
  <si>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</si>
  <si>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</si>
  <si>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</si>
  <si>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</si>
  <si>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</si>
  <si>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</si>
  <si>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</si>
  <si>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</si>
  <si>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</si>
  <si>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</si>
  <si>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</si>
  <si>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</si>
  <si>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</si>
  <si>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</si>
  <si>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</si>
  <si>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</si>
  <si>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</si>
  <si>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</si>
  <si>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</si>
  <si>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</si>
  <si>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</si>
  <si>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</si>
  <si>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</si>
  <si>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</si>
  <si>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</si>
  <si>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</si>
  <si>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</si>
  <si>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</si>
  <si>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</si>
  <si>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</si>
  <si>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</si>
  <si>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</si>
  <si>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</si>
  <si>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</si>
  <si>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</si>
  <si>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</si>
  <si>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</si>
  <si>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</si>
  <si>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</si>
  <si>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</si>
  <si>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</si>
  <si>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</si>
  <si>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</si>
  <si>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</si>
  <si>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</si>
  <si>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</si>
  <si>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</si>
  <si>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</si>
  <si>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</si>
  <si>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</si>
  <si>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</si>
  <si>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</si>
  <si>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</si>
  <si>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</si>
  <si>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</si>
  <si>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</si>
  <si>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</si>
  <si>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</si>
  <si>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</si>
  <si>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</si>
  <si>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</si>
  <si>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</si>
  <si>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</si>
  <si>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</si>
  <si>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</si>
  <si>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</si>
  <si>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</si>
  <si>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</si>
  <si>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</si>
  <si>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</si>
  <si>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</si>
  <si>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</si>
  <si>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</si>
  <si>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</si>
  <si>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</si>
  <si>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</si>
  <si>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</si>
  <si>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</si>
  <si>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</si>
  <si>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</si>
  <si>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</si>
  <si>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</si>
  <si>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</si>
  <si>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</si>
  <si>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</si>
  <si>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</si>
  <si>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</si>
  <si>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</si>
  <si>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</si>
  <si>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</si>
  <si>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</si>
  <si>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</si>
  <si>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</si>
  <si>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</si>
  <si>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</si>
  <si>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</si>
  <si>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</si>
  <si>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</si>
  <si>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</si>
  <si>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</si>
  <si>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</si>
  <si>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</si>
  <si>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</si>
  <si>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</si>
  <si>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</si>
  <si>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</si>
  <si>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</si>
  <si>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</si>
  <si>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</si>
  <si>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</si>
  <si>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</si>
  <si>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</si>
  <si>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</si>
  <si>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</si>
  <si>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</si>
  <si>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</si>
  <si>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</si>
  <si>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</si>
  <si>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</si>
  <si>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</si>
  <si>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</si>
  <si>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</si>
  <si>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</si>
  <si>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</si>
  <si>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</si>
  <si>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</si>
  <si>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</si>
  <si>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</si>
  <si>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</si>
  <si>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</si>
  <si>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</si>
  <si>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</si>
  <si>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</si>
  <si>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</si>
  <si>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</si>
  <si>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</si>
  <si>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</si>
  <si>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</si>
  <si>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</si>
  <si>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</si>
  <si>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</si>
  <si>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</si>
  <si>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</si>
  <si>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</si>
  <si>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</si>
  <si>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</si>
  <si>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</si>
  <si>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</si>
  <si>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</si>
  <si>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</si>
  <si>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</si>
  <si>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</si>
  <si>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</si>
  <si>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</si>
  <si>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</si>
  <si>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</si>
  <si>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</si>
  <si>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</si>
  <si>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</si>
  <si>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</si>
  <si>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</si>
  <si>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</si>
  <si>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</si>
  <si>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</si>
  <si>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</si>
  <si>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</si>
  <si>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</si>
  <si>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</si>
  <si>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</si>
  <si>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</si>
  <si>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</si>
  <si>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</si>
  <si>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</si>
  <si>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</si>
  <si>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</si>
  <si>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</si>
  <si>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</si>
  <si>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</si>
  <si>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</si>
  <si>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</si>
  <si>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</si>
  <si>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</si>
  <si>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</si>
  <si>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</si>
  <si>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</si>
  <si>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</si>
  <si>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</si>
  <si>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</si>
  <si>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</si>
  <si>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</si>
  <si>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</si>
  <si>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</si>
  <si>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</si>
  <si>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</si>
  <si>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</si>
  <si>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</si>
  <si>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</si>
  <si>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</si>
  <si>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</si>
  <si>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</si>
  <si>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</si>
  <si>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</si>
  <si>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</si>
  <si>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</si>
  <si>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</si>
  <si>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</si>
  <si>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</si>
  <si>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</si>
  <si>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</si>
  <si>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</si>
  <si>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</si>
  <si>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</si>
  <si>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</si>
  <si>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</si>
  <si>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</si>
  <si>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</si>
  <si>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</si>
  <si>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</si>
  <si>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</si>
  <si>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</si>
  <si>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</si>
  <si>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</si>
  <si>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</si>
  <si>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</si>
  <si>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</si>
  <si>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</si>
  <si>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</si>
  <si>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</si>
  <si>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</si>
  <si>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</si>
  <si>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</si>
  <si>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</si>
  <si>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</si>
  <si>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</si>
  <si>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</si>
  <si>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</si>
  <si>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</si>
  <si>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</si>
  <si>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</si>
  <si>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</si>
  <si>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</si>
  <si>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</si>
  <si>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</si>
  <si>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</si>
  <si>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</si>
  <si>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</si>
  <si>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</si>
  <si>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</si>
  <si>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</si>
  <si>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</si>
  <si>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</si>
  <si>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</si>
  <si>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</si>
  <si>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</si>
  <si>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</si>
  <si>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</si>
  <si>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</si>
  <si>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</si>
  <si>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</si>
  <si>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</si>
  <si>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</si>
  <si>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</si>
  <si>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</si>
  <si>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</si>
  <si>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</si>
  <si>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</si>
  <si>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</si>
  <si>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</si>
  <si>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</si>
  <si>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</si>
  <si>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</si>
  <si>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</si>
  <si>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</si>
  <si>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</si>
  <si>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</si>
  <si>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</si>
  <si>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</si>
  <si>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</si>
  <si>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</si>
  <si>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</si>
  <si>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</si>
  <si>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</si>
  <si>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</si>
  <si>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</si>
  <si>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</si>
  <si>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</si>
  <si>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</si>
  <si>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</si>
  <si>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</si>
  <si>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</si>
  <si>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</si>
  <si>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</si>
  <si>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</si>
  <si>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</si>
  <si>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</si>
  <si>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</si>
  <si>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</si>
  <si>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</si>
  <si>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</si>
  <si>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</si>
  <si>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</si>
  <si>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</si>
  <si>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</si>
  <si>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</si>
  <si>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</si>
  <si>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</si>
  <si>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</si>
  <si>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</si>
  <si>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</si>
  <si>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</si>
  <si>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</si>
  <si>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</si>
  <si>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</si>
  <si>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</si>
  <si>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</si>
  <si>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</si>
  <si>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</si>
  <si>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</si>
  <si>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</si>
  <si>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</si>
  <si>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</si>
  <si>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</si>
  <si>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</si>
  <si>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</si>
  <si>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</si>
  <si>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</si>
  <si>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</si>
  <si>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</si>
  <si>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</si>
  <si>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</si>
  <si>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</si>
  <si>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</si>
  <si>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</si>
  <si>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</si>
  <si>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</si>
  <si>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</si>
  <si>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</si>
  <si>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</si>
  <si>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</si>
  <si>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</si>
  <si>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</si>
  <si>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</si>
  <si>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</si>
  <si>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</si>
  <si>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</si>
  <si>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</si>
  <si>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</si>
  <si>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</si>
  <si>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</si>
  <si>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</si>
  <si>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</si>
  <si>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</si>
  <si>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</si>
  <si>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</si>
  <si>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</si>
  <si>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</si>
  <si>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</si>
  <si>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</si>
  <si>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</si>
  <si>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</si>
  <si>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</si>
  <si>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</si>
  <si>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</si>
  <si>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</si>
  <si>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</si>
  <si>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</si>
  <si>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</si>
  <si>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</si>
  <si>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</si>
  <si>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</si>
  <si>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</si>
  <si>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</si>
  <si>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</si>
  <si>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</si>
  <si>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</si>
  <si>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</si>
  <si>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</si>
  <si>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</si>
  <si>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</si>
  <si>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</si>
  <si>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</si>
  <si>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</si>
  <si>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</si>
  <si>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</si>
  <si>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</si>
  <si>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</si>
  <si>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</si>
  <si>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</si>
  <si>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</si>
  <si>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</si>
  <si>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</si>
  <si>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</si>
  <si>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</si>
  <si>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</si>
  <si>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</si>
  <si>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</si>
  <si>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</si>
  <si>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</si>
  <si>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</si>
  <si>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</si>
  <si>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</si>
  <si>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</si>
  <si>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</si>
  <si>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</si>
  <si>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</si>
  <si>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</si>
  <si>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</si>
  <si>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</si>
  <si>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</si>
  <si>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</si>
  <si>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</si>
  <si>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</si>
  <si>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</si>
  <si>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</si>
  <si>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</si>
  <si>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</si>
  <si>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</si>
  <si>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</si>
  <si>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</si>
  <si>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</si>
  <si>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</si>
  <si>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</si>
  <si>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</si>
  <si>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</si>
  <si>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</si>
  <si>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</si>
  <si>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</si>
  <si>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</si>
  <si>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</si>
  <si>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</si>
  <si>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</si>
  <si>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</si>
  <si>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</si>
  <si>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</si>
  <si>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</si>
  <si>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</si>
  <si>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</si>
  <si>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</si>
  <si>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</si>
  <si>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</si>
  <si>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</si>
  <si>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</si>
  <si>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</si>
  <si>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</si>
  <si>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</si>
  <si>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</si>
  <si>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</si>
  <si>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</si>
  <si>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</si>
  <si>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</si>
  <si>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</si>
  <si>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</si>
  <si>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</si>
  <si>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</si>
  <si>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</si>
  <si>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</si>
  <si>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</si>
  <si>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</si>
  <si>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</si>
  <si>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</si>
  <si>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</si>
  <si>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</si>
  <si>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</si>
  <si>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</si>
  <si>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</si>
  <si>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</si>
  <si>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</si>
  <si>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</si>
  <si>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</si>
  <si>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</si>
  <si>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</si>
  <si>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</si>
  <si>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</si>
  <si>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</si>
  <si>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</si>
  <si>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</si>
  <si>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</si>
  <si>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</si>
  <si>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</si>
  <si>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</si>
  <si>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</si>
  <si>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</si>
  <si>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</si>
  <si>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</si>
  <si>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</si>
  <si>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</si>
  <si>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</si>
  <si>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</si>
  <si>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</si>
  <si>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</si>
  <si>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</si>
  <si>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</si>
  <si>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</si>
  <si>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</si>
  <si>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</si>
  <si>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</si>
  <si>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</si>
  <si>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</si>
  <si>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</si>
  <si>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</si>
  <si>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</si>
  <si>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</si>
  <si>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</si>
  <si>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</si>
  <si>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</si>
  <si>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</si>
  <si>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</si>
  <si>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</si>
  <si>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</si>
  <si>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</si>
  <si>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</si>
  <si>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</si>
  <si>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</si>
  <si>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</si>
  <si>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</si>
  <si>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</si>
  <si>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</si>
  <si>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</si>
  <si>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</si>
  <si>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</si>
  <si>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</si>
  <si>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</si>
  <si>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</si>
  <si>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</si>
  <si>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</si>
  <si>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</si>
  <si>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</si>
  <si>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</si>
  <si>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</si>
  <si>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</si>
  <si>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</si>
  <si>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</si>
  <si>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</si>
  <si>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</si>
  <si>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</si>
  <si>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</si>
  <si>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</si>
  <si>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</si>
  <si>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</si>
  <si>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</si>
  <si>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</si>
  <si>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</si>
  <si>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</si>
  <si>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</si>
  <si>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</si>
  <si>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</si>
  <si>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</si>
  <si>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</si>
  <si>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</si>
  <si>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</si>
  <si>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</si>
  <si>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</si>
  <si>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</si>
  <si>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</si>
  <si>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</si>
  <si>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</si>
  <si>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</si>
  <si>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</si>
  <si>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</si>
  <si>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</si>
  <si>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</si>
  <si>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</si>
  <si>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</si>
  <si>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</si>
  <si>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</si>
  <si>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</si>
  <si>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</si>
  <si>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</si>
  <si>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</si>
  <si>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</si>
  <si>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</si>
  <si>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</si>
  <si>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</si>
  <si>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</si>
  <si>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</si>
  <si>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</si>
  <si>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</si>
  <si>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</si>
  <si>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</si>
  <si>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</si>
  <si>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</si>
  <si>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</si>
  <si>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</si>
  <si>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</si>
  <si>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</si>
  <si>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</si>
  <si>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</si>
  <si>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</si>
  <si>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</si>
  <si>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</si>
  <si>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</si>
  <si>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</si>
  <si>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</si>
  <si>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</si>
  <si>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</si>
  <si>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</si>
  <si>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</si>
  <si>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</si>
  <si>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</si>
  <si>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</si>
  <si>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</si>
  <si>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</si>
  <si>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</si>
  <si>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</si>
  <si>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</si>
  <si>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</si>
  <si>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</si>
  <si>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</si>
  <si>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</si>
  <si>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</si>
  <si>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</si>
  <si>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</si>
  <si>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</si>
  <si>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</si>
  <si>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</si>
  <si>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</si>
  <si>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</si>
  <si>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</si>
  <si>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</si>
  <si>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</si>
  <si>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</si>
  <si>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</si>
  <si>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</si>
  <si>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</si>
  <si>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</si>
  <si>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</si>
  <si>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</si>
  <si>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</si>
  <si>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</si>
  <si>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</si>
  <si>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</si>
  <si>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</si>
  <si>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</si>
  <si>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</si>
  <si>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</si>
  <si>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</si>
  <si>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</si>
  <si>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</si>
  <si>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</si>
  <si>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</si>
  <si>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</si>
  <si>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</si>
  <si>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</si>
  <si>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</si>
  <si>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</si>
  <si>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</si>
  <si>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</si>
  <si>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</si>
  <si>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</si>
  <si>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</si>
  <si>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</si>
  <si>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</si>
  <si>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</si>
  <si>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</si>
  <si>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</si>
  <si>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</si>
  <si>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</si>
  <si>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</si>
  <si>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</si>
  <si>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</si>
  <si>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</si>
  <si>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</si>
  <si>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</si>
  <si>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</si>
  <si>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</si>
  <si>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</si>
  <si>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</si>
  <si>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</si>
  <si>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</si>
  <si>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</si>
  <si>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</si>
  <si>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</si>
  <si>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</si>
  <si>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</si>
  <si>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</si>
  <si>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</si>
  <si>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</si>
  <si>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</si>
  <si>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</si>
  <si>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</si>
  <si>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</si>
  <si>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</si>
  <si>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</si>
  <si>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</si>
  <si>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</si>
  <si>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</si>
  <si>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</si>
  <si>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</si>
  <si>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</si>
  <si>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</si>
  <si>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</si>
  <si>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</si>
  <si>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</si>
  <si>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</si>
  <si>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</si>
  <si>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</si>
  <si>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</si>
  <si>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</si>
  <si>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</si>
  <si>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</si>
  <si>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</si>
  <si>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</si>
  <si>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</si>
  <si>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</si>
  <si>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</si>
  <si>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</si>
  <si>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</si>
  <si>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</si>
  <si>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</si>
  <si>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</si>
  <si>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</si>
  <si>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</si>
  <si>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</si>
  <si>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</si>
  <si>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</si>
  <si>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</si>
  <si>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</si>
  <si>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</si>
  <si>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</si>
  <si>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</si>
  <si>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</si>
  <si>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</si>
  <si>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</si>
  <si>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</si>
  <si>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</si>
  <si>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</si>
  <si>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</si>
  <si>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</si>
  <si>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</si>
  <si>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</si>
  <si>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</si>
  <si>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</si>
  <si>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</si>
  <si>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</si>
  <si>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</si>
  <si>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</si>
  <si>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</si>
  <si>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</si>
  <si>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</si>
  <si>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</si>
  <si>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</si>
  <si>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</si>
  <si>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</si>
  <si>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</si>
  <si>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</si>
  <si>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</si>
  <si>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</si>
  <si>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</si>
  <si>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</si>
  <si>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</si>
  <si>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</si>
  <si>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</si>
  <si>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</si>
  <si>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</si>
  <si>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</si>
  <si>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</si>
  <si>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</si>
  <si>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</si>
  <si>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</si>
  <si>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</si>
  <si>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</si>
  <si>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</si>
  <si>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</si>
  <si>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</si>
  <si>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</si>
  <si>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</si>
  <si>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</si>
  <si>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</si>
  <si>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</si>
  <si>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</si>
  <si>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</si>
  <si>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</si>
  <si>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</si>
  <si>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</si>
  <si>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</si>
  <si>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</si>
  <si>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</si>
  <si>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</si>
  <si>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</si>
  <si>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</si>
  <si>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</si>
  <si>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</si>
  <si>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</si>
  <si>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</si>
  <si>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</si>
  <si>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</si>
  <si>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</si>
  <si>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</si>
  <si>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</si>
  <si>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</si>
  <si>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</si>
  <si>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</si>
  <si>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</si>
  <si>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</si>
  <si>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</si>
  <si>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</si>
  <si>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</si>
  <si>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</si>
  <si>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</si>
  <si>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</si>
  <si>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</si>
  <si>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</si>
  <si>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</si>
  <si>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</si>
  <si>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</si>
  <si>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</si>
  <si>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</si>
  <si>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</si>
  <si>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</si>
  <si>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</si>
  <si>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</si>
  <si>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</si>
  <si>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</si>
  <si>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</si>
  <si>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</si>
  <si>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</si>
  <si>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</si>
  <si>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</si>
  <si>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</si>
  <si>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</si>
  <si>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</si>
  <si>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</si>
  <si>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</si>
  <si>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</si>
  <si>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</si>
  <si>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</si>
  <si>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</si>
  <si>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</si>
  <si>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</si>
  <si>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</si>
  <si>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</si>
  <si>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</si>
  <si>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</si>
  <si>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</si>
  <si>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</si>
  <si>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</si>
  <si>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</si>
  <si>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</si>
  <si>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</si>
  <si>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</si>
  <si>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</si>
  <si>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</si>
  <si>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</si>
  <si>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</si>
  <si>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</si>
  <si>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</si>
  <si>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</si>
  <si>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</si>
  <si>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</si>
  <si>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</si>
  <si>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</si>
  <si>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</si>
  <si>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</si>
  <si>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</si>
  <si>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</si>
  <si>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</si>
  <si>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</si>
  <si>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</si>
  <si>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</si>
  <si>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</si>
  <si>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</si>
  <si>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</si>
  <si>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</si>
  <si>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</si>
  <si>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</si>
  <si>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</si>
  <si>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</si>
  <si>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</si>
  <si>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</si>
  <si>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</si>
  <si>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</si>
  <si>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</si>
  <si>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</si>
  <si>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</si>
  <si>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</si>
  <si>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</si>
  <si>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</si>
  <si>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</si>
  <si>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</si>
  <si>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</si>
  <si>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</si>
  <si>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</si>
  <si>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</si>
  <si>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</si>
  <si>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</si>
  <si>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</si>
  <si>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</si>
  <si>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</si>
  <si>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</si>
  <si>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</si>
  <si>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</si>
  <si>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</si>
  <si>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</si>
  <si>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</si>
  <si>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</si>
  <si>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</si>
  <si>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</si>
  <si>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</si>
  <si>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</si>
  <si>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</si>
  <si>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</si>
  <si>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</si>
  <si>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</si>
  <si>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</si>
  <si>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</si>
  <si>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</si>
  <si>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</si>
  <si>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</si>
  <si>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</si>
  <si>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</si>
  <si>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</si>
  <si>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</si>
  <si>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</si>
  <si>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</si>
  <si>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</si>
  <si>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</si>
  <si>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</si>
  <si>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</si>
  <si>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</si>
  <si>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</si>
  <si>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</si>
  <si>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</si>
  <si>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</si>
  <si>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</si>
  <si>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</si>
  <si>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</si>
  <si>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</si>
  <si>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</si>
  <si>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</si>
  <si>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</si>
  <si>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</si>
  <si>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</si>
  <si>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</si>
  <si>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</si>
  <si>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</si>
  <si>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</si>
  <si>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</si>
  <si>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</si>
  <si>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</si>
  <si>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</si>
  <si>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</si>
  <si>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</si>
  <si>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</si>
  <si>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</si>
  <si>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</si>
  <si>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</si>
  <si>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</si>
  <si>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</si>
  <si>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</si>
  <si>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</si>
  <si>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</si>
  <si>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</si>
  <si>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</si>
  <si>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</si>
  <si>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</si>
  <si>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</si>
  <si>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</si>
  <si>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</si>
  <si>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</si>
  <si>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</si>
  <si>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</si>
  <si>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</si>
  <si>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</si>
  <si>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</si>
  <si>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</si>
  <si>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</si>
  <si>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</si>
  <si>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</si>
  <si>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</si>
  <si>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</si>
  <si>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</si>
  <si>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</si>
  <si>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</si>
  <si>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</si>
  <si>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</si>
  <si>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</si>
  <si>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</si>
  <si>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</si>
  <si>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</si>
  <si>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</si>
  <si>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</si>
  <si>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</si>
  <si>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</si>
  <si>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</si>
  <si>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</si>
  <si>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</si>
  <si>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</si>
  <si>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</si>
  <si>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</si>
  <si>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</si>
  <si>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</si>
  <si>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</si>
  <si>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</si>
  <si>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</si>
  <si>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</si>
  <si>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</si>
  <si>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</si>
  <si>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</si>
  <si>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</si>
  <si>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</si>
  <si>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</si>
  <si>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</si>
  <si>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</si>
  <si>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</si>
  <si>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</si>
  <si>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</si>
  <si>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</si>
  <si>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</si>
  <si>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</si>
  <si>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</si>
  <si>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</si>
  <si>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</si>
  <si>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</si>
  <si>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</si>
  <si>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</si>
  <si>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</si>
  <si>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</si>
  <si>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</si>
  <si>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</si>
  <si>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</si>
  <si>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</si>
  <si>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</si>
  <si>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</si>
  <si>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</si>
  <si>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</si>
  <si>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</si>
  <si>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</si>
  <si>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</si>
  <si>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</si>
  <si>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</si>
  <si>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</si>
  <si>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</si>
  <si>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</si>
  <si>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</si>
  <si>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</si>
  <si>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</si>
  <si>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</si>
  <si>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</si>
  <si>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</si>
  <si>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</si>
  <si>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</si>
  <si>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</si>
  <si>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</si>
  <si>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</si>
  <si>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</si>
  <si>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</si>
  <si>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</si>
  <si>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</si>
  <si>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</si>
  <si>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</si>
  <si>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</si>
  <si>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</si>
  <si>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</si>
  <si>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</si>
  <si>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</si>
  <si>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</si>
  <si>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</si>
  <si>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</si>
  <si>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</si>
  <si>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</si>
  <si>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</si>
  <si>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</si>
  <si>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</si>
  <si>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</si>
  <si>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</si>
  <si>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</si>
  <si>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</si>
  <si>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</si>
  <si>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</si>
  <si>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</si>
  <si>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</si>
  <si>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</si>
  <si>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</si>
  <si>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</si>
  <si>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</si>
  <si>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</si>
  <si>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</si>
  <si>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</si>
  <si>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</si>
  <si>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</si>
  <si>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</si>
  <si>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</si>
  <si>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</si>
  <si>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</si>
  <si>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</si>
  <si>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</si>
  <si>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</si>
  <si>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</si>
  <si>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</si>
  <si>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</si>
  <si>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</si>
  <si>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</si>
  <si>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</si>
  <si>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</si>
  <si>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</si>
  <si>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</si>
  <si>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</si>
  <si>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</si>
  <si>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</si>
  <si>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</si>
  <si>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</si>
  <si>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</si>
  <si>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</si>
  <si>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</si>
  <si>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</si>
  <si>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</si>
  <si>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</si>
  <si>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</si>
  <si>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</si>
  <si>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</si>
  <si>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</si>
  <si>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</si>
  <si>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</si>
  <si>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</si>
  <si>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</si>
  <si>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</si>
  <si>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</si>
  <si>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</si>
  <si>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</si>
  <si>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</si>
  <si>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</si>
  <si>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</si>
  <si>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</si>
  <si>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</si>
  <si>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</si>
  <si>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</si>
  <si>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</si>
  <si>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</si>
  <si>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</si>
  <si>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</si>
  <si>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</si>
  <si>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</si>
  <si>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</si>
  <si>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</si>
  <si>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</si>
  <si>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</si>
  <si>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</si>
  <si>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</si>
  <si>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</si>
  <si>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</si>
  <si>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</si>
  <si>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</si>
  <si>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</si>
  <si>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</si>
  <si>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</si>
  <si>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</si>
  <si>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</si>
  <si>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</si>
  <si>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</si>
  <si>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</si>
  <si>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</si>
  <si>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</si>
  <si>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</si>
  <si>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</si>
  <si>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</si>
  <si>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</si>
  <si>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</si>
  <si>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</si>
  <si>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</si>
  <si>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</si>
  <si>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</si>
  <si>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</si>
  <si>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</si>
  <si>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</si>
  <si>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</si>
  <si>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</si>
  <si>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</si>
  <si>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</si>
  <si>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</si>
  <si>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</si>
  <si>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</si>
  <si>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</si>
  <si>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</si>
  <si>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</si>
  <si>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</si>
  <si>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</si>
  <si>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</si>
  <si>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</si>
  <si>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</si>
  <si>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</si>
  <si>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</si>
  <si>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</si>
  <si>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</si>
  <si>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</si>
  <si>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</si>
  <si>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</si>
  <si>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</si>
  <si>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</si>
  <si>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</si>
  <si>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</si>
  <si>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</si>
  <si>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</si>
  <si>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</si>
  <si>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</si>
  <si>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</si>
  <si>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</si>
  <si>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</si>
  <si>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</si>
  <si>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</si>
  <si>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</si>
  <si>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</si>
  <si>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</si>
  <si>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</si>
  <si>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</si>
  <si>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</si>
  <si>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</si>
  <si>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</si>
  <si>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</si>
  <si>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</si>
  <si>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</si>
  <si>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</si>
  <si>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</si>
  <si>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</si>
  <si>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</si>
  <si>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</si>
  <si>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</si>
  <si>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</si>
  <si>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</si>
  <si>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</si>
  <si>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</si>
  <si>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</si>
  <si>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</si>
  <si>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</si>
  <si>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</si>
  <si>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</si>
  <si>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</si>
  <si>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</si>
  <si>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</si>
  <si>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</si>
  <si>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</si>
  <si>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</si>
  <si>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</si>
  <si>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</si>
  <si>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</si>
  <si>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</si>
  <si>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</si>
  <si>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</si>
  <si>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</si>
  <si>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</si>
  <si>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</si>
  <si>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</si>
  <si>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</si>
  <si>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</si>
  <si>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</si>
  <si>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</si>
  <si>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</si>
  <si>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</si>
  <si>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</si>
  <si>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</si>
  <si>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</si>
  <si>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</si>
  <si>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</si>
  <si>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</si>
  <si>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</si>
  <si>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</si>
  <si>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</si>
  <si>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</si>
  <si>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</si>
  <si>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</si>
  <si>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</si>
  <si>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</si>
  <si>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</si>
  <si>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</si>
  <si>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</si>
  <si>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</si>
  <si>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</si>
  <si>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</si>
  <si>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</si>
  <si>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</si>
  <si>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</si>
  <si>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</si>
  <si>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</si>
  <si>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</si>
  <si>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</si>
  <si>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</si>
  <si>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</si>
  <si>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</si>
  <si>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</si>
  <si>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</si>
  <si>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</si>
  <si>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</si>
  <si>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</si>
  <si>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</si>
  <si>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</si>
  <si>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</si>
  <si>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</si>
  <si>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</si>
  <si>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</si>
  <si>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</si>
  <si>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</si>
  <si>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</si>
  <si>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</si>
  <si>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</si>
  <si>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</si>
  <si>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</si>
  <si>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</si>
  <si>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</si>
  <si>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</si>
  <si>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</si>
  <si>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</si>
  <si>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</si>
  <si>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</si>
  <si>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</si>
  <si>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</si>
  <si>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</si>
  <si>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</si>
  <si>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</si>
  <si>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</si>
  <si>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</si>
  <si>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</si>
  <si>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</si>
  <si>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</si>
  <si>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</si>
  <si>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</si>
  <si>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</si>
  <si>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</si>
  <si>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</si>
  <si>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</si>
  <si>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</si>
  <si>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</si>
  <si>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</si>
  <si>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</si>
  <si>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</si>
  <si>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</si>
  <si>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</si>
  <si>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</si>
  <si>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</si>
  <si>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</si>
  <si>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</si>
  <si>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</si>
  <si>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</si>
  <si>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</si>
  <si>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</si>
  <si>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</si>
  <si>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</si>
  <si>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</si>
  <si>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</si>
  <si>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</si>
  <si>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</si>
  <si>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</si>
  <si>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</si>
  <si>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</si>
  <si>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</si>
  <si>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</si>
  <si>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</si>
  <si>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</si>
  <si>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</si>
  <si>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</si>
  <si>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</si>
  <si>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</si>
  <si>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</si>
  <si>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</si>
  <si>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</si>
  <si>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</si>
  <si>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</si>
  <si>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</si>
  <si>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</si>
  <si>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</si>
  <si>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</si>
  <si>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</si>
  <si>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</si>
  <si>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</si>
  <si>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</si>
  <si>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</si>
  <si>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</si>
  <si>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</si>
  <si>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</si>
  <si>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</si>
  <si>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</si>
  <si>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</si>
  <si>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</si>
  <si>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</si>
  <si>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</si>
  <si>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</si>
  <si>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</si>
  <si>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</si>
  <si>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</si>
  <si>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</si>
  <si>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</si>
  <si>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</si>
  <si>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</si>
  <si>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</si>
  <si>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</si>
  <si>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</si>
  <si>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</si>
  <si>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</si>
  <si>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</si>
  <si>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</si>
  <si>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</si>
  <si>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</si>
  <si>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</si>
  <si>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</si>
  <si>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</si>
  <si>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</si>
  <si>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</si>
  <si>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</si>
  <si>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</si>
  <si>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</si>
  <si>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</si>
  <si>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</si>
  <si>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</si>
  <si>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</si>
  <si>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</si>
  <si>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</si>
  <si>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</si>
  <si>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</si>
  <si>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</si>
  <si>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</si>
  <si>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</si>
  <si>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</si>
  <si>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</si>
  <si>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</si>
  <si>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</si>
  <si>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</si>
  <si>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</si>
  <si>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</si>
  <si>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</si>
  <si>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</si>
  <si>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</si>
  <si>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</si>
  <si>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</si>
  <si>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</si>
  <si>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</si>
  <si>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</si>
  <si>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</si>
  <si>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</si>
  <si>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</si>
  <si>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</si>
  <si>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</si>
  <si>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</si>
  <si>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</si>
  <si>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</si>
  <si>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</si>
  <si>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</si>
  <si>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</si>
  <si>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</si>
  <si>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</si>
  <si>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</si>
  <si>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</si>
  <si>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</si>
  <si>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</si>
  <si>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</si>
  <si>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</si>
  <si>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</si>
  <si>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</si>
  <si>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</si>
  <si>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</si>
  <si>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</si>
  <si>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</si>
  <si>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</si>
  <si>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</si>
  <si>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</si>
  <si>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</si>
  <si>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</si>
  <si>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</si>
  <si>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</si>
  <si>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</si>
  <si>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</si>
  <si>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</si>
  <si>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</si>
  <si>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</si>
  <si>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</si>
  <si>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</si>
  <si>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</si>
  <si>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</si>
  <si>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</si>
  <si>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</si>
  <si>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</si>
  <si>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</si>
  <si>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</si>
  <si>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</si>
  <si>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</si>
  <si>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</si>
  <si>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</si>
  <si>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</si>
  <si>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</si>
  <si>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</si>
  <si>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</si>
  <si>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</si>
  <si>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</si>
  <si>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</si>
  <si>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</si>
  <si>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</si>
  <si>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</si>
  <si>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</si>
  <si>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</si>
  <si>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</si>
  <si>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</si>
  <si>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</si>
  <si>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</si>
  <si>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</si>
  <si>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</si>
  <si>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</si>
  <si>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</si>
  <si>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</si>
  <si>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</si>
  <si>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</si>
  <si>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</si>
  <si>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</si>
  <si>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</si>
  <si>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</si>
  <si>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</si>
  <si>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</si>
  <si>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</si>
  <si>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</si>
  <si>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</si>
  <si>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</si>
  <si>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</si>
  <si>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</si>
  <si>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</si>
  <si>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</si>
  <si>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</si>
  <si>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</si>
  <si>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</si>
  <si>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</si>
  <si>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</si>
  <si>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</si>
  <si>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</si>
  <si>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</si>
  <si>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</si>
  <si>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</si>
  <si>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</si>
  <si>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</si>
  <si>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</si>
  <si>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</si>
  <si>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</si>
  <si>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</si>
  <si>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</si>
  <si>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</si>
  <si>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</si>
  <si>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</si>
  <si>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</si>
  <si>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</si>
  <si>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</si>
  <si>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</si>
  <si>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</si>
  <si>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</si>
  <si>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</si>
  <si>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</si>
  <si>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</si>
  <si>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</si>
  <si>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</si>
  <si>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</si>
  <si>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</si>
  <si>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</si>
  <si>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</si>
  <si>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</si>
  <si>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</si>
  <si>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</si>
  <si>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</si>
  <si>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</si>
  <si>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</si>
  <si>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</si>
  <si>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</si>
  <si>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</si>
  <si>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</si>
  <si>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</si>
  <si>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</si>
  <si>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</si>
  <si>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</si>
  <si>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</si>
  <si>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</si>
  <si>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</si>
  <si>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</si>
  <si>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</si>
  <si>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</si>
  <si>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</si>
  <si>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</si>
  <si>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</si>
  <si>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</si>
  <si>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</si>
  <si>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</si>
  <si>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</si>
  <si>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</si>
  <si>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</si>
  <si>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</si>
  <si>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</si>
  <si>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</si>
  <si>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</si>
  <si>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</si>
  <si>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</si>
  <si>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</si>
  <si>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</si>
  <si>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</si>
  <si>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</si>
  <si>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</si>
  <si>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</si>
  <si>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</si>
  <si>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</si>
  <si>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</si>
  <si>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</si>
  <si>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</si>
  <si>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</si>
  <si>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</si>
  <si>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</si>
  <si>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</si>
  <si>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</si>
  <si>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</si>
  <si>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</si>
  <si>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</si>
  <si>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</si>
  <si>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</si>
  <si>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</si>
  <si>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</si>
  <si>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</si>
  <si>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</si>
  <si>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</si>
  <si>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</si>
  <si>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</si>
  <si>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</si>
  <si>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</si>
  <si>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</si>
  <si>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</si>
  <si>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</si>
  <si>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</si>
  <si>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</si>
  <si>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</si>
  <si>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</si>
  <si>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</si>
  <si>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</si>
  <si>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</si>
  <si>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</si>
  <si>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</si>
  <si>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</si>
  <si>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</si>
  <si>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</si>
  <si>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</si>
  <si>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</si>
  <si>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</si>
  <si>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</si>
  <si>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</si>
  <si>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</si>
  <si>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</si>
  <si>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</si>
  <si>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</si>
  <si>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</si>
  <si>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</si>
  <si>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</si>
  <si>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</si>
  <si>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</si>
  <si>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</si>
  <si>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</si>
  <si>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</si>
  <si>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</si>
  <si>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</si>
  <si>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</si>
  <si>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</si>
  <si>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</si>
  <si>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</si>
  <si>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</si>
  <si>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</si>
  <si>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</si>
  <si>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</si>
  <si>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</si>
  <si>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</si>
  <si>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</si>
  <si>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</si>
  <si>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</si>
  <si>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</si>
  <si>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</si>
  <si>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</si>
  <si>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</si>
  <si>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</si>
  <si>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</si>
  <si>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</si>
  <si>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</si>
  <si>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</si>
  <si>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</si>
  <si>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</si>
  <si>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</si>
  <si>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</si>
  <si>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</si>
  <si>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</si>
  <si>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</si>
  <si>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</si>
  <si>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</si>
  <si>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</si>
  <si>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</si>
  <si>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</si>
  <si>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</si>
  <si>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</si>
  <si>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</si>
  <si>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</si>
  <si>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</si>
  <si>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</si>
  <si>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</si>
  <si>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</si>
  <si>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</si>
  <si>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</si>
  <si>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</si>
  <si>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</si>
  <si>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</si>
  <si>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</si>
  <si>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</si>
  <si>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</si>
  <si>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</si>
  <si>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</si>
  <si>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</si>
  <si>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</si>
  <si>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</si>
  <si>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</si>
  <si>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</si>
  <si>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</si>
  <si>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</si>
  <si>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</si>
  <si>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</si>
  <si>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</si>
  <si>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</si>
  <si>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</si>
  <si>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</si>
  <si>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</si>
  <si>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</si>
  <si>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</si>
  <si>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</si>
  <si>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</si>
  <si>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</si>
  <si>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</si>
  <si>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</si>
  <si>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</si>
  <si>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</si>
  <si>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</si>
  <si>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</si>
  <si>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</si>
  <si>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</si>
  <si>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</si>
  <si>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</si>
  <si>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</si>
  <si>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</si>
  <si>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</si>
  <si>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</si>
  <si>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</si>
  <si>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</si>
  <si>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</si>
  <si>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</si>
  <si>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</si>
  <si>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</si>
  <si>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</si>
  <si>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</si>
  <si>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</si>
  <si>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</si>
  <si>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</si>
  <si>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</si>
  <si>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</si>
  <si>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</si>
  <si>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</si>
  <si>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</si>
  <si>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</si>
  <si>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</si>
  <si>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</si>
  <si>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</si>
  <si>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</si>
  <si>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</si>
  <si>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</si>
  <si>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</si>
  <si>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</si>
  <si>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</si>
  <si>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</si>
  <si>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</si>
  <si>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</si>
  <si>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</si>
  <si>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</si>
  <si>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</si>
  <si>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</si>
  <si>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</si>
  <si>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</si>
  <si>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</si>
  <si>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</si>
  <si>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</si>
  <si>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</si>
  <si>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</si>
  <si>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</si>
  <si>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</si>
  <si>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</si>
  <si>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</si>
  <si>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</si>
  <si>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</si>
  <si>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</si>
  <si>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</si>
  <si>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</si>
  <si>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</si>
  <si>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</si>
  <si>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</si>
  <si>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</si>
  <si>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</si>
  <si>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</si>
  <si>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</si>
  <si>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</si>
  <si>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</si>
  <si>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</si>
  <si>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</si>
  <si>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</si>
  <si>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</si>
  <si>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</si>
  <si>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</si>
  <si>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</si>
  <si>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</si>
  <si>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</si>
  <si>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</si>
  <si>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</si>
  <si>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</si>
  <si>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</si>
  <si>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</si>
  <si>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</si>
  <si>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</si>
  <si>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</si>
  <si>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</si>
  <si>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</si>
  <si>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</si>
  <si>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</si>
  <si>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</si>
  <si>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</si>
  <si>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</si>
  <si>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</si>
  <si>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</si>
  <si>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</si>
  <si>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</si>
  <si>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</si>
  <si>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</si>
  <si>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</si>
  <si>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</si>
  <si>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</si>
  <si>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</si>
  <si>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</si>
  <si>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</si>
  <si>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</si>
  <si>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</si>
  <si>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</si>
  <si>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</si>
  <si>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</si>
  <si>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</si>
  <si>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</si>
  <si>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</si>
  <si>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</si>
  <si>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</si>
  <si>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</si>
  <si>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</si>
  <si>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</si>
  <si>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</si>
  <si>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</si>
  <si>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</si>
  <si>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</si>
  <si>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</si>
  <si>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</si>
  <si>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</si>
  <si>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</si>
  <si>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</si>
  <si>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</si>
  <si>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</si>
  <si>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</si>
  <si>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</si>
  <si>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</si>
  <si>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</si>
  <si>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</si>
  <si>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</si>
  <si>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</si>
  <si>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</si>
  <si>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</si>
  <si>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</si>
  <si>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</si>
  <si>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</si>
  <si>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</si>
  <si>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</si>
  <si>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</si>
  <si>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</si>
  <si>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</si>
  <si>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</si>
  <si>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</si>
  <si>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</si>
  <si>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</si>
  <si>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</si>
  <si>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</si>
  <si>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</si>
  <si>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</si>
  <si>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</si>
  <si>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</si>
  <si>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</si>
  <si>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</si>
  <si>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</si>
  <si>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</si>
  <si>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</si>
  <si>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</si>
  <si>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</si>
  <si>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</si>
  <si>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</si>
  <si>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</si>
  <si>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</si>
  <si>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</si>
  <si>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</si>
  <si>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</si>
  <si>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</si>
  <si>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</si>
  <si>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</si>
  <si>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</si>
  <si>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</si>
  <si>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</si>
  <si>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</si>
  <si>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</si>
  <si>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</si>
  <si>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</si>
  <si>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</si>
  <si>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</si>
  <si>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</si>
  <si>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</si>
  <si>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</si>
  <si>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</si>
  <si>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</si>
  <si>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</si>
  <si>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</si>
  <si>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</si>
  <si>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</si>
  <si>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</si>
  <si>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</si>
  <si>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</si>
  <si>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</si>
  <si>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</si>
  <si>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</si>
  <si>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</si>
  <si>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</si>
  <si>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</si>
  <si>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</si>
  <si>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</si>
  <si>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</si>
  <si>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</si>
  <si>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</si>
  <si>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</si>
  <si>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</si>
  <si>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</si>
  <si>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</si>
  <si>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</si>
  <si>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</si>
  <si>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</si>
  <si>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</si>
  <si>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</si>
  <si>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</si>
  <si>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</si>
  <si>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</si>
  <si>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</si>
  <si>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</si>
  <si>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</si>
  <si>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</si>
  <si>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</si>
  <si>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</si>
  <si>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</si>
  <si>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</si>
  <si>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</si>
  <si>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</si>
  <si>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</si>
  <si>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</si>
  <si>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</si>
  <si>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</si>
  <si>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</si>
  <si>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</si>
  <si>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</si>
  <si>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</si>
  <si>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</si>
  <si>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</si>
  <si>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</si>
  <si>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</si>
  <si>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</si>
  <si>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</si>
  <si>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</si>
  <si>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</si>
  <si>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</si>
  <si>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</si>
  <si>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</si>
  <si>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</si>
  <si>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</si>
  <si>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</si>
  <si>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</si>
  <si>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</si>
  <si>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</si>
  <si>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</si>
  <si>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</si>
  <si>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</si>
  <si>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</si>
  <si>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</si>
  <si>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</si>
  <si>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</si>
  <si>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</si>
  <si>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</si>
  <si>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</si>
  <si>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</si>
  <si>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</si>
  <si>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</si>
  <si>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</si>
  <si>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</si>
  <si>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</si>
  <si>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</si>
  <si>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</si>
  <si>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</si>
  <si>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</si>
  <si>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</si>
  <si>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</si>
  <si>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</si>
  <si>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</si>
  <si>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</si>
  <si>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</si>
  <si>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</si>
  <si>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</si>
  <si>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</si>
  <si>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</si>
  <si>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</si>
  <si>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</si>
  <si>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</si>
  <si>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</si>
  <si>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</si>
  <si>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</si>
  <si>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</si>
  <si>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</si>
  <si>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</si>
  <si>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</si>
  <si>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</si>
  <si>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</si>
  <si>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</si>
  <si>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</si>
  <si>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</si>
  <si>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</si>
  <si>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</si>
  <si>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</si>
  <si>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</si>
  <si>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</si>
  <si>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</si>
  <si>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</si>
  <si>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</si>
  <si>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</si>
  <si>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</si>
  <si>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</si>
  <si>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</si>
  <si>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</si>
  <si>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</si>
  <si>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</si>
  <si>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</si>
  <si>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</si>
  <si>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</si>
  <si>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</si>
  <si>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</si>
  <si>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</si>
  <si>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</si>
  <si>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</si>
  <si>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</si>
  <si>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</si>
  <si>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</si>
  <si>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</si>
  <si>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</si>
  <si>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</si>
  <si>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</si>
  <si>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</si>
  <si>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</si>
  <si>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</si>
  <si>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</si>
  <si>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</si>
  <si>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</si>
  <si>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</si>
  <si>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</si>
  <si>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</si>
  <si>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</si>
  <si>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</si>
  <si>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</si>
  <si>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</si>
  <si>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</si>
  <si>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</si>
  <si>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</si>
  <si>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</si>
  <si>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</si>
  <si>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</si>
  <si>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</si>
  <si>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</si>
  <si>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</si>
  <si>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</si>
  <si>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</si>
  <si>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</si>
  <si>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</si>
  <si>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</si>
  <si>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</si>
  <si>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</si>
  <si>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</si>
  <si>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</si>
  <si>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</si>
  <si>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</si>
  <si>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</si>
  <si>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</si>
  <si>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</si>
  <si>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</si>
  <si>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</si>
  <si>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</si>
  <si>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</si>
  <si>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</si>
  <si>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</si>
  <si>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</si>
  <si>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</si>
  <si>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</si>
  <si>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</si>
  <si>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</si>
  <si>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</si>
  <si>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</si>
  <si>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</si>
  <si>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</si>
  <si>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</si>
  <si>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</si>
  <si>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</si>
  <si>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</si>
  <si>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</si>
  <si>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</si>
  <si>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</si>
  <si>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</si>
  <si>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</si>
  <si>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</si>
  <si>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</si>
  <si>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</si>
  <si>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</si>
  <si>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</si>
  <si>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</si>
  <si>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</si>
  <si>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</si>
  <si>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</si>
  <si>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</si>
  <si>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</si>
  <si>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</si>
  <si>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</si>
  <si>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</si>
  <si>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</si>
  <si>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</si>
  <si>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</si>
  <si>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</si>
  <si>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</si>
  <si>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</si>
  <si>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</si>
  <si>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</si>
  <si>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</si>
  <si>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</si>
  <si>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</si>
  <si>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</si>
  <si>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</si>
  <si>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</si>
  <si>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</si>
  <si>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</si>
  <si>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</si>
  <si>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</si>
  <si>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</si>
  <si>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</si>
  <si>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</si>
  <si>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</si>
  <si>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</si>
  <si>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</si>
  <si>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</si>
  <si>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</si>
  <si>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</si>
  <si>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</si>
  <si>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</si>
  <si>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</si>
  <si>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</si>
  <si>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</si>
  <si>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</si>
  <si>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</si>
  <si>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</si>
  <si>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</si>
  <si>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</si>
  <si>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</si>
  <si>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</si>
  <si>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</si>
  <si>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</si>
  <si>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</si>
  <si>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</si>
  <si>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</si>
  <si>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</si>
  <si>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</si>
  <si>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</si>
  <si>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</si>
  <si>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</si>
  <si>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</si>
  <si>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</si>
  <si>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</si>
  <si>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</si>
  <si>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</si>
  <si>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</si>
  <si>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</si>
  <si>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</si>
  <si>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</si>
  <si>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</si>
  <si>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</si>
  <si>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</si>
  <si>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</si>
  <si>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</si>
  <si>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</si>
  <si>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</si>
  <si>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</si>
  <si>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</si>
  <si>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</si>
  <si>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</si>
  <si>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</si>
  <si>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</si>
  <si>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</si>
  <si>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</si>
  <si>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</si>
  <si>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</si>
  <si>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</si>
  <si>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</si>
  <si>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</si>
  <si>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</si>
  <si>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</si>
  <si>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</si>
  <si>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</si>
  <si>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</si>
  <si>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</si>
  <si>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</si>
  <si>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</si>
  <si>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</si>
  <si>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</si>
  <si>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</si>
  <si>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</si>
  <si>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</si>
  <si>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</si>
  <si>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</si>
  <si>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</si>
  <si>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</si>
  <si>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</si>
  <si>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</si>
  <si>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</si>
  <si>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</si>
  <si>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</si>
  <si>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</si>
  <si>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</si>
  <si>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</si>
  <si>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</si>
  <si>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</si>
  <si>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</si>
  <si>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</si>
  <si>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</si>
  <si>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</si>
  <si>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</si>
  <si>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</si>
  <si>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</si>
  <si>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</si>
  <si>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</si>
  <si>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</si>
  <si>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</si>
  <si>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</si>
  <si>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</si>
  <si>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</si>
  <si>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</si>
  <si>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</si>
  <si>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</si>
  <si>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</si>
  <si>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</si>
  <si>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</si>
  <si>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</si>
  <si>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</si>
  <si>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</si>
  <si>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</si>
  <si>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</si>
  <si>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</si>
  <si>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</si>
  <si>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</si>
  <si>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</si>
  <si>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</si>
  <si>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</si>
  <si>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</si>
  <si>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</si>
  <si>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</si>
  <si>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</si>
  <si>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</si>
  <si>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</si>
  <si>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</si>
  <si>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</si>
  <si>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</si>
  <si>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</si>
  <si>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</si>
  <si>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</si>
  <si>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</si>
  <si>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</si>
  <si>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</si>
  <si>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</si>
  <si>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</si>
  <si>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</si>
  <si>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</si>
  <si>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</si>
  <si>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</si>
  <si>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</si>
  <si>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</si>
  <si>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</si>
  <si>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</si>
  <si>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</si>
  <si>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</si>
  <si>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</si>
  <si>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</si>
  <si>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</si>
  <si>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</si>
  <si>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</si>
  <si>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</si>
  <si>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</si>
  <si>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</si>
  <si>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</si>
  <si>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</si>
  <si>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</si>
  <si>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</si>
  <si>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</si>
  <si>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</si>
  <si>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</si>
  <si>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</si>
  <si>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</si>
  <si>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</si>
  <si>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</si>
  <si>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</si>
  <si>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</si>
  <si>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</si>
  <si>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</si>
  <si>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</si>
  <si>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</si>
  <si>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</si>
  <si>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</si>
  <si>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</si>
  <si>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</si>
  <si>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</si>
  <si>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</si>
  <si>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</si>
  <si>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</si>
  <si>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</si>
  <si>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</si>
  <si>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</si>
  <si>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</si>
  <si>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</si>
  <si>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</si>
  <si>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</si>
  <si>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</si>
  <si>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</si>
  <si>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</si>
  <si>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</si>
  <si>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</si>
  <si>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</si>
  <si>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</si>
  <si>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</si>
  <si>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</si>
  <si>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</si>
  <si>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</si>
  <si>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</si>
  <si>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</si>
  <si>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</si>
  <si>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</si>
  <si>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</si>
  <si>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</si>
  <si>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</si>
  <si>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</si>
  <si>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</si>
  <si>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</si>
  <si>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</si>
  <si>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</si>
  <si>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</si>
  <si>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</si>
  <si>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</si>
  <si>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</si>
  <si>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</si>
  <si>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</si>
  <si>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</si>
  <si>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</si>
  <si>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</si>
  <si>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</si>
  <si>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</si>
  <si>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</si>
  <si>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</si>
  <si>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</si>
  <si>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</si>
  <si>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</si>
  <si>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</si>
  <si>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</si>
  <si>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</si>
  <si>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</si>
  <si>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</si>
  <si>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</si>
  <si>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</si>
  <si>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</si>
  <si>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</si>
  <si>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</si>
  <si>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</si>
  <si>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</si>
  <si>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</si>
  <si>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</si>
  <si>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</si>
  <si>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</si>
  <si>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</si>
  <si>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</si>
  <si>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</si>
  <si>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</si>
  <si>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</si>
  <si>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</si>
  <si>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</si>
  <si>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</si>
  <si>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</si>
  <si>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</si>
  <si>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</si>
  <si>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</si>
  <si>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</si>
  <si>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</si>
  <si>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</si>
  <si>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</si>
  <si>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</si>
  <si>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</si>
  <si>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</si>
  <si>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</si>
  <si>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</si>
  <si>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</si>
  <si>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</si>
  <si>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</si>
  <si>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</si>
  <si>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</si>
  <si>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</si>
  <si>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</si>
  <si>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</si>
  <si>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</si>
  <si>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</si>
  <si>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</si>
  <si>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</si>
  <si>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</si>
  <si>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</si>
  <si>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</si>
  <si>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</si>
  <si>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</si>
  <si>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</si>
  <si>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</si>
  <si>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</si>
  <si>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</si>
  <si>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</si>
  <si>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</si>
  <si>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</si>
  <si>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</si>
  <si>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</si>
  <si>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</si>
  <si>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</si>
  <si>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</si>
  <si>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</si>
  <si>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</si>
  <si>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</si>
  <si>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</si>
  <si>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</si>
  <si>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</si>
  <si>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</si>
  <si>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</si>
  <si>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</si>
  <si>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</si>
  <si>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</si>
  <si>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</si>
  <si>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</si>
  <si>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</si>
  <si>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</si>
  <si>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</si>
  <si>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</si>
  <si>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</si>
  <si>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</si>
  <si>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</si>
  <si>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</si>
  <si>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</si>
  <si>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</si>
  <si>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</si>
  <si>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</si>
  <si>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</si>
  <si>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</si>
  <si>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</si>
  <si>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</si>
  <si>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</si>
  <si>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</si>
  <si>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</si>
  <si>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</si>
  <si>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</si>
  <si>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</si>
  <si>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</si>
  <si>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</si>
  <si>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</si>
  <si>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</si>
  <si>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</si>
  <si>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</si>
  <si>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</si>
  <si>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</si>
  <si>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</si>
  <si>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</si>
  <si>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</si>
  <si>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</si>
  <si>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</si>
  <si>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</si>
  <si>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</si>
  <si>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</si>
  <si>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</si>
  <si>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</si>
  <si>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</si>
  <si>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</si>
  <si>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</si>
  <si>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</si>
  <si>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</si>
  <si>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</si>
  <si>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</si>
  <si>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</si>
  <si>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</si>
  <si>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</si>
  <si>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</si>
  <si>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</si>
  <si>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</si>
  <si>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</si>
  <si>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</si>
  <si>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</si>
  <si>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</si>
  <si>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</si>
  <si>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</si>
  <si>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</si>
  <si>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</si>
  <si>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</si>
  <si>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</si>
  <si>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</si>
  <si>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</si>
  <si>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</si>
  <si>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</si>
  <si>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</si>
  <si>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</si>
  <si>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</si>
  <si>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</si>
  <si>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</si>
  <si>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</si>
  <si>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</si>
  <si>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</si>
  <si>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</si>
  <si>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</si>
  <si>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</si>
  <si>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</si>
  <si>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</si>
  <si>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</si>
  <si>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</si>
  <si>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</si>
  <si>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</si>
  <si>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</si>
  <si>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</si>
  <si>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</si>
  <si>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</si>
  <si>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</si>
  <si>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</si>
  <si>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</si>
  <si>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</si>
  <si>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</si>
  <si>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</si>
  <si>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</si>
  <si>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</si>
  <si>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</si>
  <si>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</si>
  <si>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</si>
  <si>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</si>
  <si>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</si>
  <si>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</si>
  <si>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</si>
  <si>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</si>
  <si>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</si>
  <si>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</si>
  <si>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</si>
  <si>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</si>
  <si>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</si>
  <si>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</si>
  <si>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</si>
  <si>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</si>
  <si>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</si>
  <si>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</si>
  <si>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</si>
  <si>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</si>
  <si>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</si>
  <si>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</si>
  <si>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</si>
  <si>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</si>
  <si>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</si>
  <si>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</si>
  <si>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</si>
  <si>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</si>
  <si>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</si>
  <si>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</si>
  <si>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</si>
  <si>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</si>
  <si>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</si>
  <si>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</si>
  <si>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</si>
  <si>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</si>
  <si>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</si>
  <si>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</si>
  <si>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</si>
  <si>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</si>
  <si>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</si>
  <si>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</si>
  <si>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</si>
  <si>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</si>
  <si>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</si>
  <si>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</si>
  <si>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</si>
  <si>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</si>
  <si>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</si>
  <si>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</si>
  <si>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</si>
  <si>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</si>
  <si>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</si>
  <si>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</si>
  <si>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</si>
  <si>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</si>
  <si>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</si>
  <si>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</si>
  <si>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</si>
  <si>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</si>
  <si>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</si>
  <si>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</si>
  <si>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</si>
  <si>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</si>
  <si>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</si>
  <si>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</si>
  <si>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</si>
  <si>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</si>
  <si>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</si>
  <si>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</si>
  <si>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</si>
  <si>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</si>
  <si>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</si>
  <si>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</si>
  <si>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</si>
  <si>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</si>
  <si>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</si>
  <si>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</si>
  <si>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</si>
  <si>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</si>
  <si>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</si>
  <si>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</si>
  <si>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</si>
  <si>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</si>
  <si>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</si>
  <si>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</si>
  <si>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</si>
  <si>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</si>
  <si>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</si>
  <si>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</si>
  <si>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</si>
  <si>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</si>
  <si>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</si>
  <si>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</si>
  <si>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</si>
  <si>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</si>
  <si>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</si>
  <si>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</si>
  <si>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</si>
  <si>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</si>
  <si>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</si>
  <si>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</si>
  <si>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</si>
  <si>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</si>
  <si>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</si>
  <si>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</si>
  <si>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</si>
  <si>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</si>
  <si>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</si>
  <si>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</si>
  <si>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</si>
  <si>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</si>
  <si>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</si>
  <si>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</si>
  <si>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</si>
  <si>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</si>
  <si>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</si>
  <si>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</si>
  <si>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</si>
  <si>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</si>
  <si>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</si>
  <si>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</si>
  <si>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</si>
  <si>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</si>
  <si>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</si>
  <si>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</si>
  <si>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</si>
  <si>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</si>
  <si>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</si>
  <si>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</si>
  <si>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</si>
  <si>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</si>
  <si>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</si>
  <si>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</si>
  <si>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</si>
  <si>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</si>
  <si>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</si>
  <si>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</si>
  <si>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</si>
  <si>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</si>
  <si>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</si>
  <si>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</si>
  <si>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</si>
  <si>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</si>
  <si>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</si>
  <si>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</si>
  <si>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</si>
  <si>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</si>
  <si>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</si>
  <si>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</si>
  <si>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</si>
  <si>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</si>
  <si>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</si>
  <si>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</si>
  <si>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</si>
  <si>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</si>
  <si>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</si>
  <si>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</si>
  <si>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</si>
  <si>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</si>
  <si>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</si>
  <si>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</si>
  <si>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</si>
  <si>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</si>
  <si>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</si>
  <si>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</si>
  <si>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</si>
  <si>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</si>
  <si>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</si>
  <si>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</si>
  <si>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</si>
  <si>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</si>
  <si>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</si>
  <si>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</si>
  <si>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</si>
  <si>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</si>
  <si>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</si>
  <si>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</si>
  <si>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</si>
  <si>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</si>
  <si>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</si>
  <si>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</si>
  <si>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</si>
  <si>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</si>
  <si>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</si>
  <si>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</si>
  <si>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</si>
  <si>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</si>
  <si>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</si>
  <si>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</si>
  <si>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</si>
  <si>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</si>
  <si>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</si>
  <si>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</si>
  <si>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</si>
  <si>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</si>
  <si>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</si>
  <si>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</si>
  <si>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</si>
  <si>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</si>
  <si>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</si>
  <si>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</si>
  <si>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</si>
  <si>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</si>
  <si>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</si>
  <si>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</si>
  <si>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</si>
  <si>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</si>
  <si>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</si>
  <si>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</si>
  <si>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</si>
  <si>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</si>
  <si>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</si>
  <si>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</si>
  <si>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</si>
  <si>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</si>
  <si>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</si>
  <si>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</si>
  <si>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</si>
  <si>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</si>
  <si>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</si>
  <si>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</si>
  <si>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</si>
  <si>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</si>
  <si>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</si>
  <si>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</si>
  <si>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</si>
  <si>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</si>
  <si>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</si>
  <si>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</si>
  <si>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</si>
  <si>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</si>
  <si>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</si>
  <si>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</si>
  <si>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</si>
  <si>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</si>
  <si>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</si>
  <si>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</si>
  <si>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</si>
  <si>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</si>
  <si>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</si>
  <si>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</si>
  <si>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</si>
  <si>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</si>
  <si>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</si>
  <si>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</si>
  <si>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</si>
  <si>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</si>
  <si>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</si>
  <si>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</si>
  <si>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</si>
  <si>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</si>
  <si>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</si>
  <si>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</si>
  <si>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</si>
  <si>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</si>
  <si>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</si>
  <si>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</si>
  <si>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</si>
  <si>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</si>
  <si>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</si>
  <si>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</si>
  <si>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</si>
  <si>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</si>
  <si>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</si>
  <si>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</si>
  <si>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</si>
  <si>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</si>
  <si>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</si>
  <si>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</si>
  <si>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</si>
  <si>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</si>
  <si>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</si>
  <si>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</si>
  <si>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</si>
  <si>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</si>
  <si>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</si>
  <si>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</si>
  <si>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</si>
  <si>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</si>
  <si>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</si>
  <si>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</si>
  <si>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</si>
  <si>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</si>
  <si>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</si>
  <si>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</si>
  <si>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</si>
  <si>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</si>
  <si>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</si>
  <si>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</si>
  <si>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</si>
  <si>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</si>
  <si>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</si>
  <si>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</si>
  <si>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</si>
  <si>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</si>
  <si>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</si>
  <si>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</si>
  <si>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</si>
  <si>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</si>
  <si>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</si>
  <si>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</si>
  <si>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</si>
  <si>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</si>
  <si>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</si>
  <si>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</si>
  <si>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</si>
  <si>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</si>
  <si>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</si>
  <si>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</si>
  <si>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</si>
  <si>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</si>
  <si>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</si>
  <si>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</si>
  <si>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</si>
  <si>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</si>
  <si>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</si>
  <si>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</si>
  <si>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</si>
  <si>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</si>
  <si>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</si>
  <si>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</si>
  <si>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</si>
  <si>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</si>
  <si>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</si>
  <si>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</si>
  <si>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</si>
  <si>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</si>
  <si>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</si>
  <si>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</si>
  <si>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</si>
  <si>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</si>
  <si>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</si>
  <si>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</si>
  <si>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</si>
  <si>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</si>
  <si>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</si>
  <si>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</si>
  <si>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</si>
  <si>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</si>
  <si>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</si>
  <si>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</si>
  <si>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</si>
  <si>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</si>
  <si>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</si>
  <si>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</si>
  <si>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</si>
  <si>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</si>
  <si>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</si>
  <si>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</si>
  <si>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</si>
  <si>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</si>
  <si>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</si>
  <si>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</si>
  <si>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</si>
  <si>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</si>
  <si>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</si>
  <si>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</si>
  <si>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</si>
  <si>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</si>
  <si>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</si>
  <si>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</si>
  <si>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20 Mins</t>
  </si>
  <si>
    <t>PCM-20251116-00000729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</si>
  <si>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</si>
  <si>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</si>
  <si>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</si>
  <si>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</si>
  <si>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</si>
  <si>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</si>
  <si>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</si>
  <si>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</si>
  <si>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</si>
  <si>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</si>
  <si>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</si>
  <si>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</si>
  <si>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</si>
  <si>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</si>
  <si>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</si>
  <si>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</si>
  <si>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</si>
  <si>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</si>
  <si>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</si>
  <si>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</si>
  <si>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</si>
  <si>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</si>
  <si>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</si>
  <si>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</si>
  <si>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</si>
  <si>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</si>
  <si>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</si>
  <si>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</si>
  <si>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</si>
  <si>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</si>
  <si>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</si>
  <si>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</si>
  <si>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</si>
  <si>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</si>
  <si>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</si>
  <si>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</si>
  <si>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</si>
  <si>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</si>
  <si>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</si>
  <si>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</si>
  <si>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</si>
  <si>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</si>
  <si>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</si>
  <si>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</si>
  <si>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</si>
  <si>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</si>
  <si>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</si>
  <si>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</si>
  <si>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</si>
  <si>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</si>
  <si>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</si>
  <si>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</si>
  <si>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</si>
  <si>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</si>
  <si>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</si>
  <si>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</si>
  <si>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</si>
  <si>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</si>
  <si>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</si>
  <si>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</si>
  <si>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</si>
  <si>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</si>
  <si>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</si>
  <si>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</si>
  <si>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</si>
  <si>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</si>
  <si>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</si>
  <si>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</si>
  <si>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</si>
  <si>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</si>
  <si>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</si>
  <si>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</si>
  <si>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</si>
  <si>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</si>
  <si>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</si>
  <si>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</si>
  <si>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</si>
  <si>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</si>
  <si>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</si>
  <si>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</si>
  <si>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</si>
  <si>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</si>
  <si>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</si>
  <si>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</si>
  <si>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</si>
  <si>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</si>
  <si>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</si>
  <si>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</si>
  <si>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</si>
  <si>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</si>
  <si>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</si>
  <si>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</si>
  <si>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</si>
  <si>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</si>
  <si>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PCM-20251116-00000794</t>
  </si>
  <si>
    <t xml:space="preserve">2025-11-16 09:48:12
</t>
  </si>
  <si>
    <t>50 MIN</t>
  </si>
  <si>
    <t>PCM-20251116-00000720</t>
  </si>
  <si>
    <t>25-11-16 09:14:46</t>
  </si>
  <si>
    <t>team at site TS</t>
  </si>
  <si>
    <t xml:space="preserve"> PCM-20250215-00000830 </t>
  </si>
  <si>
    <t>LTE site still down and  site located in aramco area access issue need special permission</t>
  </si>
  <si>
    <t>PCM-20251116-00000753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</si>
  <si>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</si>
  <si>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</si>
  <si>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</si>
  <si>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</si>
  <si>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</si>
  <si>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</si>
  <si>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</si>
  <si>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</si>
  <si>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</si>
  <si>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</si>
  <si>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</si>
  <si>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</si>
  <si>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need 50 min </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</si>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</sst>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xf numFmtId="0" fontId="34"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314.47461666666641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0.33988287037209375</v>
      </c>
      <c r="H3" s="111">
        <v>45977.077939814815</v>
      </c>
      <c r="I3" s="109" t="str">
        <f>IFERROR(VLOOKUP(D3,DB!A:F,6,0),"")</f>
        <v>Generator-SG</v>
      </c>
      <c r="J3" s="109" t="str">
        <f>IFERROR(VLOOKUP(D3,DB!A:G,7,0),"")</f>
        <v>Good</v>
      </c>
      <c r="K3" s="113" t="s">
        <v>39025</v>
      </c>
      <c r="L3" s="114" t="str">
        <f>IFERROR(VLOOKUP(D3,DB!A:I,9,0),"")</f>
        <v>Latis</v>
      </c>
    </row>
    <row r="4" spans="1:15" ht="15" customHeight="1">
      <c r="A4" s="160" t="s">
        <v>39026</v>
      </c>
      <c r="B4" s="109" t="str">
        <f>IFERROR(VLOOKUP(D4,DB!A:K,11,0),"")</f>
        <v>R1</v>
      </c>
      <c r="C4" s="109">
        <v>1</v>
      </c>
      <c r="D4" s="109" t="s">
        <v>12522</v>
      </c>
      <c r="E4" s="110" t="s">
        <v>39021</v>
      </c>
      <c r="F4" s="111">
        <v>45977.365046296298</v>
      </c>
      <c r="G4" s="112">
        <f t="shared" ca="1" si="0"/>
        <v>5.7996296294732019E-2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51" t="s">
        <v>39021</v>
      </c>
      <c r="F5" s="119">
        <v>45977.392893518518</v>
      </c>
      <c r="G5" s="120">
        <f t="shared" ca="1" si="0"/>
        <v>3.0149074074870441E-2</v>
      </c>
      <c r="H5" s="119">
        <v>45977.387337962966</v>
      </c>
      <c r="I5" s="118" t="str">
        <f>IFERROR(VLOOKUP(D5,DB!A:F,6,0),"")</f>
        <v>SCECO</v>
      </c>
      <c r="J5" s="118" t="str">
        <f>IFERROR(VLOOKUP(D5,DB!A:G,7,0),"")</f>
        <v>Dead</v>
      </c>
      <c r="K5" s="121" t="s">
        <v>39029</v>
      </c>
      <c r="L5" s="122" t="str">
        <f>IFERROR(VLOOKUP(D5,DB!A:I,9,0),"")</f>
        <v>Latis</v>
      </c>
    </row>
    <row r="6" spans="1:15" ht="15" customHeight="1">
      <c r="A6" s="149"/>
      <c r="B6" s="150" t="str">
        <f>IFERROR(VLOOKUP(D6,DB!A:K,11,0),"")</f>
        <v/>
      </c>
      <c r="C6" s="150"/>
      <c r="D6" s="150"/>
      <c r="E6" s="151"/>
      <c r="F6" s="148"/>
      <c r="G6" s="152">
        <f ca="1">IFERROR(NOW()-F6,"")</f>
        <v>45977.423042592593</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45977.423042592593</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45977.423042592593</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45977.423042592593</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45977.423042592593</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45977.423042592593</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45977.423042592593</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45977.423042592593</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45977.423042592593</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45977.423042592593</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45977.423042592593</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45977.423042592593</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45977.423042592593</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45977.423042592593</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45977.423042592593</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45977.423042592593</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45977.423042592593</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45977.423042592593</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45977.423042592593</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45977.423042592593</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45977.423042592593</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45977.423042592593</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45977.423042592593</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45977.423042592593</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45977.423042592593</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45977.423042592593</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45977.423042592593</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45977.423042592593</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45977.423042592593</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45977.423042592593</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45977.423042592593</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45977.423042592593</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45977.423042592593</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45977.423042592593</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45977.423042592593</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45977.423042592593</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45977.423042592593</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45977.423042592593</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45977.423042592593</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45977.423042592593</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45977.423042592593</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45977.423042592593</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45977.423042592593</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45977.423042592593</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45977.423042592593</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45977.423042592593</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45977.423042592593</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45977.423042592593</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45977.423042592593</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45977.423042592593</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45977.423042592593</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45977.423042592593</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45977.423042592593</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45977.423042592593</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45977.423042592593</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45977.423042592593</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45977.423042592593</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45977.423042592593</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45977.423042592593</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45977.423042592593</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45977.423042592593</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45977.423042592593</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45977.423042592593</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45977.423042592593</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45977.423042592593</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45977.423042592593</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45977.423042592593</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45977.423042592593</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45977.423042592593</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45977.423042592593</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45977.423042592593</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45977.423042592593</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45977.423042592593</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45977.423042592593</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45977.423042592593</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45977.423042592593</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45977.423042592593</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45977.423042592593</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45977.423042592593</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45977.423042592593</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152.42320462963107</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5">
        <v>45976.436342592591</v>
      </c>
      <c r="G4" s="105">
        <f ca="1">IFERROR(NOW()-F4,"-")</f>
        <v>0.98670000000129221</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0.40411898148158798</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3</v>
      </c>
      <c r="D6" s="18" t="s">
        <v>25436</v>
      </c>
      <c r="E6" s="103" t="s">
        <v>39021</v>
      </c>
      <c r="F6" s="104"/>
      <c r="G6" s="105">
        <f ca="1">IFERROR(NOW()-F6,"-")</f>
        <v>45977.423042592593</v>
      </c>
      <c r="H6" s="155"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39119</v>
      </c>
      <c r="B7" s="18" t="str">
        <f>IFERROR(VLOOKUP(D7,DB!A:K,11,0),"")</f>
        <v>R2</v>
      </c>
      <c r="C7" s="18">
        <v>2</v>
      </c>
      <c r="D7" s="18" t="s">
        <v>39120</v>
      </c>
      <c r="E7" s="103" t="s">
        <v>39021</v>
      </c>
      <c r="F7" s="104"/>
      <c r="G7" s="105">
        <f ca="1">IFERROR(NOW()-F7,"-")</f>
        <v>45977.423042592593</v>
      </c>
      <c r="H7" s="155"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39123</v>
      </c>
      <c r="B8" s="18" t="str">
        <f>IFERROR(VLOOKUP(D8,DB!A:K,11,0),"")</f>
        <v>R2</v>
      </c>
      <c r="C8" s="18">
        <v>1</v>
      </c>
      <c r="D8" s="18" t="s">
        <v>27179</v>
      </c>
      <c r="E8" s="103" t="s">
        <v>39021</v>
      </c>
      <c r="F8" s="155">
        <v>45977.414421296293</v>
      </c>
      <c r="G8" s="105">
        <f ca="1">IFERROR(NOW()-F8,"-")</f>
        <v>8.6212962996796705E-3</v>
      </c>
      <c r="H8" s="155" t="s">
        <v>39124</v>
      </c>
      <c r="I8" s="18" t="str">
        <f>IFERROR(VLOOKUP(D8,DB!A:F,6,0),"")</f>
        <v>SCECO</v>
      </c>
      <c r="J8" s="18" t="str">
        <f>IFERROR(VLOOKUP(D8,DB!A:G,7,0),"")</f>
        <v>Vandalized</v>
      </c>
      <c r="K8" s="19" t="s">
        <v>39125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45977.423042592593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45977.423042592593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45977.423042592593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45977.423042592593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45977.423042592593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45977.423042592593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45977.423042592593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45977.423042592593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45977.423042592593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45977.423042592593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45977.423042592593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45977.423042592593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6"/>
      <c r="B21" s="127" t="str">
        <f>IFERROR(VLOOKUP(D21,DB!A:K,11,0),"")</f>
        <v/>
      </c>
      <c r="C21" s="127"/>
      <c r="D21" s="127"/>
      <c r="E21" s="128"/>
      <c r="F21" s="129"/>
      <c r="G21" s="130">
        <f ca="1">IFERROR(NOW()-F21,"-")</f>
        <v>45977.423042592593</v>
      </c>
      <c r="H21" s="129"/>
      <c r="I21" s="127" t="str">
        <f>IFERROR(VLOOKUP(D21,DB!A:F,6,0),"")</f>
        <v/>
      </c>
      <c r="J21" s="127" t="str">
        <f>IFERROR(VLOOKUP(D21,DB!A:G,7,0),"")</f>
        <v/>
      </c>
      <c r="K21" s="131"/>
      <c r="L21" s="127" t="str">
        <f>IFERROR(VLOOKUP(D21,DB!A:I,9,0),"")</f>
        <v/>
      </c>
      <c r="M21" s="127"/>
      <c r="N21" s="127"/>
      <c r="O21" s="127"/>
      <c r="P21" s="127"/>
      <c r="Q21" s="127"/>
      <c r="R21" s="127"/>
      <c r="S21" s="127"/>
      <c r="T21" s="127"/>
      <c r="U21" s="127"/>
      <c r="V21" s="127"/>
      <c r="W21" s="127"/>
      <c r="X21" s="127"/>
      <c r="Y21" s="127"/>
      <c r="Z21" s="127"/>
      <c r="AA21" s="127"/>
      <c r="AB21" s="127"/>
      <c r="AC21" s="127"/>
      <c r="AD21" s="127"/>
      <c r="AE21" s="127"/>
      <c r="AF21" s="127"/>
      <c r="AG21" s="127"/>
      <c r="AH21" s="127"/>
      <c r="AI21" s="127"/>
      <c r="AJ21" s="127"/>
      <c r="AK21" s="127"/>
      <c r="AL21" s="127"/>
      <c r="AM21" s="127"/>
      <c r="AN21" s="127"/>
      <c r="AO21" s="127"/>
      <c r="AP21" s="127"/>
      <c r="AQ21" s="127"/>
      <c r="AR21" s="127"/>
      <c r="AS21" s="127"/>
      <c r="AT21" s="127"/>
      <c r="AU21" s="127"/>
      <c r="AV21" s="127"/>
      <c r="AW21" s="127"/>
      <c r="AX21" s="127"/>
      <c r="AY21" s="127"/>
      <c r="AZ21" s="127"/>
      <c r="BA21" s="127"/>
      <c r="BB21" s="127"/>
      <c r="BC21" s="127"/>
      <c r="BD21" s="127"/>
      <c r="BE21" s="127"/>
      <c r="BF21" s="127"/>
      <c r="BG21" s="127"/>
      <c r="BH21" s="127"/>
      <c r="BI21" s="127"/>
      <c r="BJ21" s="127"/>
      <c r="BK21" s="127"/>
      <c r="BL21" s="127"/>
      <c r="BM21" s="127"/>
      <c r="BN21" s="127"/>
      <c r="BO21" s="127"/>
      <c r="BP21" s="127"/>
      <c r="BQ21" s="127"/>
      <c r="BR21" s="127"/>
      <c r="BS21" s="127"/>
      <c r="BT21" s="127"/>
      <c r="BU21" s="127"/>
      <c r="BV21" s="127"/>
      <c r="BW21" s="127"/>
      <c r="BX21" s="127"/>
      <c r="BY21" s="127"/>
      <c r="BZ21" s="127"/>
      <c r="CA21" s="127"/>
      <c r="CB21" s="127"/>
      <c r="CC21" s="127"/>
      <c r="CD21" s="127"/>
      <c r="CE21" s="127"/>
      <c r="CF21" s="127"/>
      <c r="CG21" s="127"/>
      <c r="CH21" s="127"/>
      <c r="CI21" s="127"/>
      <c r="CJ21" s="132"/>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39126</v>
      </c>
      <c r="B2" s="61" t="str">
        <f>IFERROR(VLOOKUP(D2,DB!A:K,11,0),"")</f>
        <v>R3</v>
      </c>
      <c r="C2" s="18">
        <v>1</v>
      </c>
      <c r="D2" s="18" t="s">
        <v>18290</v>
      </c>
      <c r="E2" s="18" t="s">
        <v>39021</v>
      </c>
      <c r="F2" s="20">
        <v>45977.390150462961</v>
      </c>
      <c r="G2" s="21">
        <f t="shared" ref="G2:G21" ca="1" si="0">IFERROR(NOW()-F2,"-")</f>
        <v>3.2892129631363787E-2</v>
      </c>
      <c r="H2" s="22" t="s">
        <v>39127</v>
      </c>
      <c r="I2" s="19" t="str">
        <f>IFERROR(VLOOKUP(D2,DB!A:F,6,0),"")</f>
        <v>SCECO</v>
      </c>
      <c r="J2" s="18" t="str">
        <f>IFERROR(VLOOKUP(D2,DB!A:G,7,0),"")</f>
        <v>Weak</v>
      </c>
      <c r="K2" s="45" t="s">
        <v>39128</v>
      </c>
      <c r="L2" s="23" t="str">
        <f>IFERROR(VLOOKUP(D2,DB!A:I,9,0),"")</f>
        <v>Latis</v>
      </c>
    </row>
    <row r="3" spans="1:13" ht="15" customHeight="1">
      <c r="A3" s="19"/>
      <c r="B3" s="61" t="str">
        <f>IFERROR(VLOOKUP(D3,DB!A:K,11,0),"")</f>
        <v/>
      </c>
      <c r="C3" s="18"/>
      <c r="D3" s="18"/>
      <c r="E3" s="18"/>
      <c r="F3" s="20"/>
      <c r="G3" s="21">
        <f t="shared" ca="1" si="0"/>
        <v>45977.423042592593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45977.423042592593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45977.423042592593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45977.423042592593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45977.423042592593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45977.423042592593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45977.423042592593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45977.423042592593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45977.423042592593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45977.423042592593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45977.423042592593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45977.423042592593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45977.423042592593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45977.423042592593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45977.423042592593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45977.423042592593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45977.423042592593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45977.423042592593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45977.423042592593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45977.423042592593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45977.423042592593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45977.423042592593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45977.423042592593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45977.423042592593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45977.423042592593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45977.423042592593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45977.423042592593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45977.423042592593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45977.423042592593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45977.423042592593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45977.423042592593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45977.423042592593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45977.423042592593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45977.423042592593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45977.423042592593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45977.423042592593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45977.423042592593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45977.423042592593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45977.423042592593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45977.423042592593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45977.423042592593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45977.423042592593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45977.423042592593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45977.423042592593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45977.423042592593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45977.423042592593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45977.423042592593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45977.423042592593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45977.423042592593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45977.423042592593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45977.423042592593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45977.423042592593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45977.423042592593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45977.423042592593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45977.423042592593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45977.423042592593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45977.423042592593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45977.423042592593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45977.423042592593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45977.423042592593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45977.423042592593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45977.423042592593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45977.423042592593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45977.423042592593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45977.423042592593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45977.423042592593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45977.423042592593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45977.423042592593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45977.423042592593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45977.423042592593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45977.423042592593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45977.423042592593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45977.423042592593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45977.423042592593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45977.423042592593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45977.423042592593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45977.423042592593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45977.423042592593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45977.423042592593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45977.423042592593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45977.423042592593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45977.423042592593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45977.423042592593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45977.423042592593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45977.423042592593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45977.423042592593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45977.423042592593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45977.423042592593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45977.423042592593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45977.423042592593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45977.423042592593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45977.423042592593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45977.423042592593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45977.423042592593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45977.423042592593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45977.423042592593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45977.423042592593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45977.423042592593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45977.423042592593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45977.423042592593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45977.423042592593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45977.423042592593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45977.423042592593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45977.423042592593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45977.423042592593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45977.423042592593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45977.423042592593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45977.423042592593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45977.423042592593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45977.423042592593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45977.423042592593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45977.423042592593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45977.423042592593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45977.423042592593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45977.423042592593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45977.423042592593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45977.423042592593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45977.423042592593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45977.423042592593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45977.423042592593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45977.423042592593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45977.423042592593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45977.423042592593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45977.423042592593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45977.423042592593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45977.423042592593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45977.423042592593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45977.423042592593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45977.423042592593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45977.423042592593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45977.423042592593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45977.423042592593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45977.423042592593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45977.423042592593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45977.423042592593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45977.423042592593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45977.423042592593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45977.423042592593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45977.423042592593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45977.423042592593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45977.423042592593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45977.423042592593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45977.423042592593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45977.423042592593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45977.423042592593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45977.423042592593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45977.423042592593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45977.423042592593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45977.423042592593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45977.423042592593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45977.423042592593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45977.423042592593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45977.423042592593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45977.423042592593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45977.423042592593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45977.423042592593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45977.423042592593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45977.423042592593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45977.423042592593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45977.423042592593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45977.423042592593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45977.423042592593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45977.423042592593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45977.423042592593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45977.423042592593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45977.423042592593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45977.423042592593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45977.423042592593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45977.423042592593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45977.423042592593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45977.423042592593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45977.423042592593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45977.423042592593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45977.423042592593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45977.423042592593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45977.423042592593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45977.423042592593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45977.423042592593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45977.423042592593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45977.423042592593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45977.423042592593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45977.423042592593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45977.423042592593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45977.423042592593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45977.423042592593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45977.423042592593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45977.423042592593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45977.423042592593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45977.423042592593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45977.423042592593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45977.423042592593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45977.423042592593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45977.423042592593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45977.423042592593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45977.423042592593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45977.423042592593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45977.423042592593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45977.423042592593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45977.423042592593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45977.423042592593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45977.423042592593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45977.423042592593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45977.423042592593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45977.423042592593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45977.423042592593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45977.423042592593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45977.423042592593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45977.423042592593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45977.423042592593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45977.423042592593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45977.423042592593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45977.423042592593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45977.423042592593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45977.423042592593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45977.423042592593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45977.423042592593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45977.423042592593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45977.423042592593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45977.423042592593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45977.423042592593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45977.423042592593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45977.423042592593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45977.423042592593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45977.423042592593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45977.423042592593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45977.423042592593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45977.423042592593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45977.423042592593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45977.423042592593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45977.423042592593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45977.423042592593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45977.423042592593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45977.423042592593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45977.423042592593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45977.423042592593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45977.423042592593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45977.423042592593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45977.423042592593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45977.423042592593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45977.423042592593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45977.423042592593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45977.423042592593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45977.423042592593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45977.423042592593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45977.423042592593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45977.423042592593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45977.423042592593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45977.423042592593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45977.423042592593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45977.423042592593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45977.423042592593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45977.423042592593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45977.423042592593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45977.423042592593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45977.423042592593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45977.423042592593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45977.423042592593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45977.423042592593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45977.423042592593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45977.423042592593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45977.423042592593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45977.423042592593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45977.423042592593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45977.423042592593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45977.423042592593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45977.423042592593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45977.423042592593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45977.423042592593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45977.423042592593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45977.423042592593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45977.423042592593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45977.423042592593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45977.423042592593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45977.423042592593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45977.423042592593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45977.423042592593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45977.423042592593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45977.423042592593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45977.423042592593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45977.423042592593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45977.423042592593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45977.423042592593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45977.423042592593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45977.423042592593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45977.423042592593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45977.423042592593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45977.423042592593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45977.423042592593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45977.423042592593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45977.423042592593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45977.423042592593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45977.423042592593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45977.423042592593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45977.423042592593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45977.423042592593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45977.423042592593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45977.423042592593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45977.423042592593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45977.423042592593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45977.423042592593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45977.423042592593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45977.423042592593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45977.423042592593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45977.423042592593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45977.423042592593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45977.423042592593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45977.423042592593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45977.423042592593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45977.423042592593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45977.423042592593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45977.423042592593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45977.423042592593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45977.423042592593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45977.423042592593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45977.423042592593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45977.423042592593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45977.423042592593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45977.423042592593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45977.423042592593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45977.423042592593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45977.423042592593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45977.423042592593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45977.423042592593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45977.423042592593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45977.423042592593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45977.423042592593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45977.423042592593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45977.423042592593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45977.423042592593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45977.423042592593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45977.423042592593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45977.423042592593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45977.423042592593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45977.423042592593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45977.423042592593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45977.423042592593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45977.423042592593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45977.423042592593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45977.423042592593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45977.423042592593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45977.423042592593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45977.423042592593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45977.423042592593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45977.423042592593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45977.423042592593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45977.423042592593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45977.423042592593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45977.423042592593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45977.423042592593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45977.423042592593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45977.423042592593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45977.423042592593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45977.423042592593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45977.423042592593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45977.423042592593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45977.423042592593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45977.423042592593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45977.423042592593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45977.423042592593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45977.423042592593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45977.423042592593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45977.423042592593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45977.423042592593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45977.423042592593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45977.423042592593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45977.423042592593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45977.423042592593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45977.423042592593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45977.423042592593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45977.423042592593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45977.423042592593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45977.423042592593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45977.423042592593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45977.423042592593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45977.423042592593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45977.423042592593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45977.423042592593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45977.423042592593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45977.423042592593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45977.423042592593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45977.423042592593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45977.423042592593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45977.423042592593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45977.423042592593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45977.423042592593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45977.423042592593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45977.423042592593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45977.423042592593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45977.423042592593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45977.423042592593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45977.423042592593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45977.423042592593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45977.423042592593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45977.423042592593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45977.423042592593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45977.423042592593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45977.423042592593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45977.423042592593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45977.423042592593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45977.423042592593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45977.423042592593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45977.423042592593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45977.423042592593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45977.423042592593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45977.423042592593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45977.423042592593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45977.423042592593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45977.423042592593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45977.423042592593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45977.423042592593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45977.423042592593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45977.423042592593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45977.423042592593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45977.423042592593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45977.423042592593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45977.423042592593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45977.423042592593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45977.423042592593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45977.423042592593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45977.423042592593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45977.423042592593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45977.423042592593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45977.423042592593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45977.423042592593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45977.423042592593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45977.423042592593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45977.423042592593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45977.423042592593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45977.423042592593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45977.423042592593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45977.423042592593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45977.423042592593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45977.423042592593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45977.423042592593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45977.423042592593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45977.423042592593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45977.423042592593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45977.423042592593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45977.423042592593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45977.423042592593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45977.423042592593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45977.423042592593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45977.423042592593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45977.423042592593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45977.423042592593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45977.423042592593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45977.423042592593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45977.423042592593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45977.423042592593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45977.423042592593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45977.423042592593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45977.423042592593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45977.423042592593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45977.423042592593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45977.423042592593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45977.423042592593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45977.423042592593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45977.423042592593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45977.423042592593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45977.423042592593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45977.423042592593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45977.423042592593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45977.423042592593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45977.423042592593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45977.423042592593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45977.423042592593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45977.423042592593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45977.423042592593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45977.423042592593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45977.423042592593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45977.423042592593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45977.423042592593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45977.423042592593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45977.423042592593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45977.423042592593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45977.423042592593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45977.423042592593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45977.423042592593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45977.423042592593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45977.423042592593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45977.423042592593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45977.423042592593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45977.423042592593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45977.423042592593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45977.423042592593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45977.423042592593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45977.423042592593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45977.423042592593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45977.423042592593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45977.423042592593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45977.423042592593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45977.423042592593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45977.423042592593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45977.423042592593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45977.423042592593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45977.423042592593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45977.423042592593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45977.423042592593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45977.423042592593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45977.423042592593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45977.423042592593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45977.423042592593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45977.423042592593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45977.423042592593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45977.423042592593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45977.423042592593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45977.423042592593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45977.423042592593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45977.423042592593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45977.423042592593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45977.423042592593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45977.423042592593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45977.423042592593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45977.423042592593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45977.423042592593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45977.423042592593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45977.423042592593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45977.423042592593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45977.423042592593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45977.423042592593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45977.423042592593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45977.423042592593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45977.423042592593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45977.423042592593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45977.423042592593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45977.423042592593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45977.423042592593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45977.423042592593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45977.423042592593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45977.423042592593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45977.423042592593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45977.423042592593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45977.423042592593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45977.423042592593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45977.423042592593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45977.423042592593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45977.423042592593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45977.423042592593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45977.423042592593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45977.423042592593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45977.423042592593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45977.423042592593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45977.423042592593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45977.423042592593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45977.423042592593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45977.423042592593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45977.423042592593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45977.423042592593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45977.423042592593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45977.423042592593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45977.423042592593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45977.423042592593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45977.423042592593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45977.423042592593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45977.423042592593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45977.423042592593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45977.423042592593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45977.423042592593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45977.423042592593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45977.423042592593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45977.423042592593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45977.423042592593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45977.423042592593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45977.423042592593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45977.423042592593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45977.423042592593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45977.423042592593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45977.423042592593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45977.423042592593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45977.423042592593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45977.423042592593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45977.423042592593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45977.423042592593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45977.423042592593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45977.423042592593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45977.423042592593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45977.423042592593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45977.423042592593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45977.423042592593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45977.423042592593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45977.423042592593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45977.423042592593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45977.423042592593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45977.423042592593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45977.423042592593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45977.423042592593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45977.423042592593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45977.423042592593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45977.423042592593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45977.423042592593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45977.423042592593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45977.423042592593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45977.423042592593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45977.423042592593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45977.423042592593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45977.423042592593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45977.423042592593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45977.423042592593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45977.423042592593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45977.423042592593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45977.423042592593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45977.423042592593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45977.423042592593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45977.423042592593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45977.423042592593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45977.423042592593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45977.423042592593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45977.423042592593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45977.423042592593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45977.423042592593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45977.423042592593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45977.423042592593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45977.423042592593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45977.423042592593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45977.423042592593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45977.423042592593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45977.423042592593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45977.423042592593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45977.423042592593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45977.423042592593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45977.423042592593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45977.423042592593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45977.423042592593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45977.423042592593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45977.423042592593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45977.423042592593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45977.423042592593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45977.423042592593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45977.423042592593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45977.423042592593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45977.423042592593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45977.423042592593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45977.423042592593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45977.423042592593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45977.423042592593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45977.423042592593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45977.423042592593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45977.423042592593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45977.423042592593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45977.423042592593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45977.423042592593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45977.423042592593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45977.423042592593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45977.423042592593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45977.423042592593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45977.423042592593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45977.423042592593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45977.423042592593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45977.423042592593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45977.423042592593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45977.423042592593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45977.423042592593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45977.423042592593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45977.423042592593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45977.423042592593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45977.423042592593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45977.423042592593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45977.423042592593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45977.423042592593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45977.423042592593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45977.423042592593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45977.423042592593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45977.423042592593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45977.423042592593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45977.423042592593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45977.423042592593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45977.423042592593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45977.423042592593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45977.423042592593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45977.423042592593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45977.423042592593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45977.423042592593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45977.423042592593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45977.423042592593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45977.423042592593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45977.423042592593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45977.423042592593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45977.423042592593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45977.423042592593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45977.423042592593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45977.423042592593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45977.423042592593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45977.423042592593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45977.423042592593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45977.423042592593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45977.423042592593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45977.423042592593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45977.423042592593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45977.423042592593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45977.423042592593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45977.423042592593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45977.423042592593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45977.423042592593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45977.423042592593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45977.423042592593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45977.423042592593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45977.423042592593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45977.423042592593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45977.423042592593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45977.423042592593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45977.423042592593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45977.423042592593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45977.423042592593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45977.423042592593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45977.423042592593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45977.423042592593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45977.423042592593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45977.423042592593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45977.423042592593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45977.423042592593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45977.423042592593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45977.423042592593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45977.423042592593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45977.423042592593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45977.423042592593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45977.423042592593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45977.423042592593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45977.423042592593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45977.423042592593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45977.423042592593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45977.423042592593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45977.423042592593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45977.423042592593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45977.423042592593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45977.423042592593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45977.423042592593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45977.423042592593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45977.423042592593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45977.423042592593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45977.423042592593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45977.423042592593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45977.423042592593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45977.423042592593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45977.423042592593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45977.423042592593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45977.423042592593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45977.423042592593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45977.423042592593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45977.423042592593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45977.423042592593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45977.423042592593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45977.423042592593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45977.423042592593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45977.423042592593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45977.423042592593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45977.423042592593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45977.423042592593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45977.423042592593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45977.423042592593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45977.423042592593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45977.423042592593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45977.423042592593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45977.423042592593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45977.423042592593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45977.423042592593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45977.423042592593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45977.423042592593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45977.423042592593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45977.423042592593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45977.423042592593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45977.423042592593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45977.423042592593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45977.423042592593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45977.423042592593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45977.423042592593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45977.423042592593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45977.423042592593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45977.423042592593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45977.423042592593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45977.423042592593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45977.423042592593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45977.423042592593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45977.423042592593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45977.423042592593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45977.423042592593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45977.423042592593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45977.423042592593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45977.423042592593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45977.423042592593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45977.423042592593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45977.423042592593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45977.423042592593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45977.423042592593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45977.423042592593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45977.423042592593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45977.423042592593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45977.423042592593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45977.423042592593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45977.423042592593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45977.423042592593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45977.423042592593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45977.423042592593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45977.423042592593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45977.423042592593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45977.423042592593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45977.423042592593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45977.423042592593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45977.423042592593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45977.423042592593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45977.423042592593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45977.423042592593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45977.423042592593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45977.423042592593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45977.423042592593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45977.423042592593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45977.423042592593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45977.423042592593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45977.423042592593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45977.423042592593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45977.423042592593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45977.423042592593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45977.423042592593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45977.423042592593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45977.423042592593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45977.423042592593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45977.423042592593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45977.423042592593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45977.423042592593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45977.423042592593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45977.423042592593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45977.423042592593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45977.423042592593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45977.423042592593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45977.423042592593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45977.423042592593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45977.423042592593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45977.423042592593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45977.423042592593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45977.423042592593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45977.423042592593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45977.423042592593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45977.423042592593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45977.423042592593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45977.423042592593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45977.423042592593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45977.423042592593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45977.423042592593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45977.423042592593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45977.423042592593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45977.423042592593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45977.423042592593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45977.423042592593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45977.423042592593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45977.423042592593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45977.423042592593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45977.423042592593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45977.423042592593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45977.423042592593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45977.423042592593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45977.423042592593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45977.423042592593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45977.423042592593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45977.423042592593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45977.423042592593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45977.423042592593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45977.423042592593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45977.423042592593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45977.423042592593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45977.423042592593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45977.423042592593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45977.423042592593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45977.423042592593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45977.423042592593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45977.423042592593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45977.423042592593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45977.423042592593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45977.423042592593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45977.423042592593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45977.423042592593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45977.423042592593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45977.423042592593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45977.423042592593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45977.423042592593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45977.423042592593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45977.423042592593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45977.423042592593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45977.423042592593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45977.423042592593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45977.423042592593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45977.423042592593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45977.423042592593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45977.423042592593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45977.423042592593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45977.423042592593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45977.423042592593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45977.423042592593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45977.423042592593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45977.423042592593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45977.423042592593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45977.423042592593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45977.423042592593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45977.423042592593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45977.423042592593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45977.423042592593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45977.423042592593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45977.423042592593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45977.423042592593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45977.423042592593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45977.423042592593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45977.423042592593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45977.423042592593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45977.423042592593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45977.423042592593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45977.423042592593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45977.423042592593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45977.423042592593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45977.423042592593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45977.423042592593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45977.423042592593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45977.423042592593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45977.423042592593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45977.423042592593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45977.423042592593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45977.423042592593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45977.423042592593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45977.423042592593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45977.423042592593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45977.423042592593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45977.423042592593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45977.423042592593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45977.423042592593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45977.423042592593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45977.423042592593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45977.423042592593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45977.423042592593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45977.423042592593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45977.423042592593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45977.423042592593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45977.423042592593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45977.423042592593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45977.423042592593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45977.423042592593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45977.423042592593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45977.423042592593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45977.423042592593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45977.423042592593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45977.423042592593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45977.423042592593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45977.423042592593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45977.423042592593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45977.423042592593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45977.423042592593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45977.423042592593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45977.423042592593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45977.423042592593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45977.423042592593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45977.423042592593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45977.423042592593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45977.423042592593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45977.423042592593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45977.423042592593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45977.423042592593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45977.423042592593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45977.423042592593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45977.423042592593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45977.423042592593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45977.423042592593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45977.423042592593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45977.423042592593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45977.423042592593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45977.423042592593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45977.423042592593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45977.423042592593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45977.423042592593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45977.423042592593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45977.423042592593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45977.423042592593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45977.423042592593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45977.423042592593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45977.423042592593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45977.423042592593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45977.423042592593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45977.423042592593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45977.423042592593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45977.423042592593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45977.423042592593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45977.423042592593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45977.423042592593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45977.423042592593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45977.423042592593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45977.423042592593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45977.423042592593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45977.423042592593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45977.423042592593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45977.423042592593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45977.423042592593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45977.423042592593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45977.423042592593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45977.423042592593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45977.423042592593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45977.423042592593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45977.423042592593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45977.423042592593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45977.423042592593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39129</v>
      </c>
      <c r="B2" s="92" t="str">
        <f>IFERROR(VLOOKUP(D2,DB!A:K,11,0),"")</f>
        <v>R4</v>
      </c>
      <c r="C2" s="94">
        <v>1</v>
      </c>
      <c r="D2" s="92" t="s">
        <v>35092</v>
      </c>
      <c r="E2" s="95" t="s">
        <v>39021</v>
      </c>
      <c r="F2" s="96">
        <v>45703.480717592596</v>
      </c>
      <c r="G2" s="97">
        <f t="shared" ref="G2" ca="1" si="0">IFERROR(NOW()-F2,"")</f>
        <v>273.94232499999634</v>
      </c>
      <c r="H2" s="96">
        <v>45703.474768518521</v>
      </c>
      <c r="I2" s="96" t="str">
        <f>IFERROR(VLOOKUP(D2,DB!A:F,6,0),"")</f>
        <v>SCECO</v>
      </c>
      <c r="J2" s="96" t="str">
        <f>IFERROR(VLOOKUP(D2,DB!A:G,7,0),"")</f>
        <v>Dead</v>
      </c>
      <c r="K2" s="98" t="s">
        <v>39130</v>
      </c>
      <c r="L2" s="92" t="str">
        <f>IFERROR(VLOOKUP(D2,DB!A:I,9,0),"")</f>
        <v>Latis</v>
      </c>
    </row>
    <row r="3" spans="1:16" ht="15" customHeight="1">
      <c r="A3" s="134" t="s">
        <v>39131</v>
      </c>
      <c r="B3" s="134" t="str">
        <f>IFERROR(VLOOKUP(D3,DB!A:K,11,0),"")</f>
        <v>R4</v>
      </c>
      <c r="C3" s="94">
        <v>1</v>
      </c>
      <c r="D3" s="92" t="s">
        <v>31096</v>
      </c>
      <c r="E3" s="95" t="s">
        <v>39021</v>
      </c>
      <c r="F3" s="96">
        <v>45977.398425925923</v>
      </c>
      <c r="G3" s="97">
        <f ca="1">IFERROR(NOW()-F3,"")</f>
        <v>2.4616550930659287E-2</v>
      </c>
      <c r="H3" s="96">
        <v>45977.392766203702</v>
      </c>
      <c r="I3" s="134" t="str">
        <f>IFERROR(VLOOKUP(D3,DB!A:F,6,0),"")</f>
        <v>SCECO</v>
      </c>
      <c r="J3" s="134" t="str">
        <f>IFERROR(VLOOKUP(D3,DB!A:G,7,0),"")</f>
        <v>Dead</v>
      </c>
      <c r="K3" s="98" t="s">
        <v>39132</v>
      </c>
      <c r="L3" s="92" t="str">
        <f>IFERROR(VLOOKUP(D3,DB!A:I,9,0),"")</f>
        <v>Latis</v>
      </c>
    </row>
    <row r="4" spans="1:16" ht="15" customHeight="1">
      <c r="A4" s="134"/>
      <c r="B4" s="134" t="str">
        <f>IFERROR(VLOOKUP(D4,DB!A:K,11,0),"")</f>
        <v/>
      </c>
      <c r="C4" s="94"/>
      <c r="D4" s="92"/>
      <c r="E4" s="95"/>
      <c r="F4" s="96"/>
      <c r="G4" s="97">
        <f ca="1">IFERROR(NOW()-F4,"")</f>
        <v>45977.423042476854</v>
      </c>
      <c r="H4" s="96"/>
      <c r="I4" s="134" t="str">
        <f>IFERROR(VLOOKUP(D4,DB!A:F,6,0),"")</f>
        <v/>
      </c>
      <c r="J4" s="134" t="str">
        <f>IFERROR(VLOOKUP(D4,DB!A:G,7,0),"")</f>
        <v/>
      </c>
      <c r="K4" s="98"/>
      <c r="L4" s="92" t="str">
        <f>IFERROR(VLOOKUP(D4,DB!A:I,9,0),"")</f>
        <v/>
      </c>
    </row>
    <row r="5" spans="1:16" ht="15" customHeight="1">
      <c r="A5" s="134"/>
      <c r="B5" s="134" t="str">
        <f>IFERROR(VLOOKUP(D5,DB!A:K,11,0),"")</f>
        <v/>
      </c>
      <c r="C5" s="94"/>
      <c r="D5" s="92"/>
      <c r="E5" s="95"/>
      <c r="F5" s="96"/>
      <c r="G5" s="97">
        <f ca="1">IFERROR(NOW()-F5,"")</f>
        <v>45977.423042476854</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45977.423042476854</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45977.423042592593</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45977.423042592593</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45977.423042592593</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45977.423042592593</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45977.423042592593</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45977.423042592593</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45977.423042592593</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45977.423042592593</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45977.423042592593</v>
      </c>
      <c r="H15" s="96"/>
      <c r="I15" s="134" t="str">
        <f>IFERROR(VLOOKUP(D15,DB!A:F,6,0),"")</f>
        <v/>
      </c>
      <c r="J15" s="134" t="str">
        <f>IFERROR(VLOOKUP(D15,DB!A:G,7,0),"")</f>
        <v/>
      </c>
      <c r="K15" s="98"/>
      <c r="L15" s="92" t="str">
        <f>IFERROR(VLOOKUP(D15,DB!A:I,9,0),"")</f>
        <v/>
      </c>
    </row>
    <row r="16" spans="1:16" ht="15" customHeight="1">
      <c r="A16" s="134"/>
      <c r="B16" s="134" t="str">
        <f>IFERROR(VLOOKUP(D16,DB!A:K,11,0),"")</f>
        <v/>
      </c>
      <c r="C16" s="94"/>
      <c r="D16" s="92"/>
      <c r="E16" s="95"/>
      <c r="F16" s="96"/>
      <c r="G16" s="97">
        <f ca="1">IFERROR(NOW()-F16,"")</f>
        <v>45977.423042592593</v>
      </c>
      <c r="H16" s="96"/>
      <c r="I16" s="134" t="str">
        <f>IFERROR(VLOOKUP(D16,DB!A:F,6,0),"")</f>
        <v/>
      </c>
      <c r="J16" s="134" t="str">
        <f>IFERROR(VLOOKUP(D16,DB!A:G,7,0),"")</f>
        <v/>
      </c>
      <c r="K16" s="98"/>
      <c r="L16" s="92" t="str">
        <f>IFERROR(VLOOKUP(D16,DB!A:I,9,0),"")</f>
        <v/>
      </c>
    </row>
    <row r="17" spans="1:12" ht="15" customHeight="1">
      <c r="A17" s="134"/>
      <c r="B17" s="134" t="str">
        <f>IFERROR(VLOOKUP(D17,DB!A:K,11,0),"")</f>
        <v/>
      </c>
      <c r="C17" s="94"/>
      <c r="D17" s="92"/>
      <c r="E17" s="95"/>
      <c r="F17" s="96"/>
      <c r="G17" s="97">
        <f ca="1">IFERROR(NOW()-F17,"")</f>
        <v>45977.423042592593</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45977.423042592593</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45977.423042592593</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45977.423042592593</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45977.423042592593</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45977.423042592593</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45977.423042592593</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45977.423042592593</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45977.423042592593</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45977.423042592593</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45977.423042592593</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45977.423042592593</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45977.423042592593</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45977.423042592593</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45977.423042592593</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45977.423042592593</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45977.423042592593</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45977.423042592593</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45977.423042592593</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45977.423042592593</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45977.423042592593</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45977.423042592593</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45977.423042592593</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45977.423042592593</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45977.423042592593</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45977.423042592593</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45977.423042592593</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45977.423042592593</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45977.423042592593</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45977.423042592593</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45977.423042592593</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45977.423042592593</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45977.423042592593</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45977.423042592593</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45977.423042592593</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45977.423042592593</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45977.423042592593</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45977.423042592593</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45977.423042592593</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45977.423042592593</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45977.423042592593</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45977.423042592593</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45977.423042592593</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45977.423042592593</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45977.423042592593</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45977.423042592593</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45977.423042592593</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45977.423042592593</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45977.423042592593</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45977.423042592593</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45977.423042592593</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45977.423042592593</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45977.423042592593</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45977.423042592593</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45977.423042592593</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45977.423042592593</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45977.423042592593</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45977.423042592593</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45977.423042592593</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45977.423042592593</v>
      </c>
      <c r="H76" s="96"/>
      <c r="I76" s="134" t="str">
        <f>IFERROR(VLOOKUP(D76,DB!A:F,6,0),"")</f>
        <v/>
      </c>
      <c r="J76" s="134"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39133</v>
      </c>
      <c r="B2" s="37" t="str">
        <f>IFERROR(VLOOKUP(D2,DB!A:K,11,0),"")</f>
        <v>R5</v>
      </c>
      <c r="C2" s="37">
        <v>3</v>
      </c>
      <c r="D2" s="107" t="s">
        <v>36011</v>
      </c>
      <c r="E2" s="37" t="s">
        <v>39021</v>
      </c>
      <c r="F2" s="38">
        <v>45891.832060185188</v>
      </c>
      <c r="G2" s="116">
        <f ca="1">IFERROR(NOW()-F2,"")</f>
        <v>85.590982407404226</v>
      </c>
      <c r="H2" s="38">
        <v>45891.790393518517</v>
      </c>
      <c r="I2" s="37" t="str">
        <f>IFERROR(VLOOKUP(D2,DB!A:F,6,0),"")</f>
        <v>Generator-SG</v>
      </c>
      <c r="J2" s="37" t="str">
        <f>IFERROR(VLOOKUP(D2,DB!A:G,7,0),"")</f>
        <v>Vandalized</v>
      </c>
      <c r="K2" s="37" t="s">
        <v>39134</v>
      </c>
      <c r="L2" s="37" t="str">
        <f>IFERROR(VLOOKUP(D2,DB!A:I,9,0),"")</f>
        <v>Latis</v>
      </c>
      <c r="M2" s="106"/>
    </row>
    <row r="3" spans="1:13" ht="30">
      <c r="A3" s="37" t="s">
        <v>39135</v>
      </c>
      <c r="B3" s="37" t="str">
        <f>IFERROR(VLOOKUP(D3,DB!A:K,11,0),"")</f>
        <v>R5</v>
      </c>
      <c r="C3" s="37">
        <v>1</v>
      </c>
      <c r="D3" s="37" t="s">
        <v>33268</v>
      </c>
      <c r="E3" s="37" t="s">
        <v>39024</v>
      </c>
      <c r="F3" s="38">
        <v>45926.188877314817</v>
      </c>
      <c r="G3" s="116">
        <f t="shared" ref="G3" ca="1" si="0">IFERROR(NOW()-F3,"")</f>
        <v>51.234165277775901</v>
      </c>
      <c r="H3" s="38">
        <v>45926.158159722225</v>
      </c>
      <c r="I3" s="37" t="str">
        <f>IFERROR(VLOOKUP(D3,DB!A:F,6,0),"")</f>
        <v>SCECO</v>
      </c>
      <c r="J3" s="37" t="str">
        <f>IFERROR(VLOOKUP(D3,DB!A:G,7,0),"")</f>
        <v>Good</v>
      </c>
      <c r="K3" s="37" t="s">
        <v>39136</v>
      </c>
      <c r="L3" s="37" t="str">
        <f>IFERROR(VLOOKUP(D3,DB!A:I,9,0),"")</f>
        <v>Latis</v>
      </c>
      <c r="M3" s="106"/>
    </row>
    <row r="4" spans="1:13" ht="48" customHeight="1">
      <c r="A4" s="123" t="s">
        <v>39137</v>
      </c>
      <c r="B4" s="123" t="str">
        <f>IFERROR(VLOOKUP(D4,DB!A:K,11,0),"")</f>
        <v>R5</v>
      </c>
      <c r="C4" s="123">
        <v>1</v>
      </c>
      <c r="D4" s="123" t="s">
        <v>34758</v>
      </c>
      <c r="E4" s="123" t="s">
        <v>39024</v>
      </c>
      <c r="F4" s="124">
        <v>45948.661111111112</v>
      </c>
      <c r="G4" s="125">
        <f t="shared" ref="G4" ca="1" si="1">IFERROR(NOW()-F4,"")</f>
        <v>28.761931481480133</v>
      </c>
      <c r="H4" s="124">
        <v>45948.661111111112</v>
      </c>
      <c r="I4" s="123" t="str">
        <f>IFERROR(VLOOKUP(D4,DB!A:F,6,0),"")</f>
        <v>SCECO</v>
      </c>
      <c r="J4" s="123" t="str">
        <f>IFERROR(VLOOKUP(D4,DB!A:G,7,0),"")</f>
        <v>Dead</v>
      </c>
      <c r="K4" s="123" t="s">
        <v>39138</v>
      </c>
      <c r="L4" s="123" t="str">
        <f>IFERROR(VLOOKUP(D4,DB!A:I,9,0),"")</f>
        <v>Latis</v>
      </c>
    </row>
    <row r="5" spans="1:13" ht="30.75">
      <c r="A5" s="123" t="s">
        <v>39139</v>
      </c>
      <c r="B5" s="123" t="s">
        <v>5443</v>
      </c>
      <c r="C5" s="123">
        <v>1</v>
      </c>
      <c r="D5" s="123" t="s">
        <v>32330</v>
      </c>
      <c r="E5" s="123" t="s">
        <v>39021</v>
      </c>
      <c r="F5" s="124">
        <v>45968.848599537036</v>
      </c>
      <c r="G5" s="125">
        <f ca="1">IFERROR(NOW()-F5,"")</f>
        <v>8.5744429398182547</v>
      </c>
      <c r="H5" s="124">
        <v>45968.827465277776</v>
      </c>
      <c r="I5" s="123" t="s">
        <v>22</v>
      </c>
      <c r="J5" s="123" t="s">
        <v>65</v>
      </c>
      <c r="K5" s="123" t="s">
        <v>39140</v>
      </c>
      <c r="L5" s="123" t="s">
        <v>8145</v>
      </c>
    </row>
    <row r="6" spans="1:13">
      <c r="A6" s="123" t="s">
        <v>39141</v>
      </c>
      <c r="B6" s="123" t="str">
        <f>IFERROR(VLOOKUP(D6,DB!A:K,11,0),"")</f>
        <v>R5</v>
      </c>
      <c r="C6" s="123">
        <v>1</v>
      </c>
      <c r="D6" s="123" t="s">
        <v>33027</v>
      </c>
      <c r="E6" s="123" t="s">
        <v>39021</v>
      </c>
      <c r="F6" s="156">
        <v>45977.009479166663</v>
      </c>
      <c r="G6" s="125">
        <f t="shared" ref="G6:G25" ca="1" si="2">IFERROR(NOW()-F6,"")</f>
        <v>0.41356342592916917</v>
      </c>
      <c r="H6" s="156">
        <v>45976.947858796295</v>
      </c>
      <c r="I6" s="123" t="str">
        <f>IFERROR(VLOOKUP(D6,DB!A:F,6,0),"")</f>
        <v>SCECO</v>
      </c>
      <c r="J6" s="123" t="str">
        <f>IFERROR(VLOOKUP(D6,DB!A:G,7,0),"")</f>
        <v>No BB Design</v>
      </c>
      <c r="K6" s="123" t="s">
        <v>39142</v>
      </c>
      <c r="L6" s="123" t="str">
        <f>IFERROR(VLOOKUP(D6,DB!A:I,9,0),"")</f>
        <v>Latis</v>
      </c>
    </row>
    <row r="7" spans="1:13">
      <c r="A7" s="123" t="s">
        <v>39143</v>
      </c>
      <c r="B7" s="123" t="str">
        <f>IFERROR(VLOOKUP(D7,DB!A:K,11,0),"")</f>
        <v>R5</v>
      </c>
      <c r="C7" s="123">
        <v>1</v>
      </c>
      <c r="D7" s="123" t="s">
        <v>32967</v>
      </c>
      <c r="E7" s="123" t="s">
        <v>39021</v>
      </c>
      <c r="F7" s="156">
        <v>45977.38858796296</v>
      </c>
      <c r="G7" s="125">
        <f t="shared" ca="1" si="2"/>
        <v>3.4454629632818978E-2</v>
      </c>
      <c r="H7" s="156">
        <v>45977.37599537037</v>
      </c>
      <c r="I7" s="123" t="str">
        <f>IFERROR(VLOOKUP(D7,DB!A:F,6,0),"")</f>
        <v>Generator-SG</v>
      </c>
      <c r="J7" s="123" t="str">
        <f>IFERROR(VLOOKUP(D7,DB!A:G,7,0),"")</f>
        <v>Vandalized</v>
      </c>
      <c r="K7" s="123" t="s">
        <v>39144</v>
      </c>
      <c r="L7" s="123" t="str">
        <f>IFERROR(VLOOKUP(D7,DB!A:I,9,0),"")</f>
        <v>Latis</v>
      </c>
    </row>
    <row r="8" spans="1:13">
      <c r="A8" s="123"/>
      <c r="B8" s="123" t="str">
        <f>IFERROR(VLOOKUP(D8,DB!A:K,11,0),"")</f>
        <v/>
      </c>
      <c r="C8" s="123"/>
      <c r="D8" s="123"/>
      <c r="E8" s="123"/>
      <c r="F8" s="123"/>
      <c r="G8" s="125">
        <f t="shared" ca="1" si="2"/>
        <v>45977.423042592593</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45977.423042592593</v>
      </c>
      <c r="H9" s="123"/>
      <c r="I9" s="123" t="str">
        <f>IFERROR(VLOOKUP(D9,DB!A:F,6,0),"")</f>
        <v/>
      </c>
      <c r="J9" s="123" t="str">
        <f>IFERROR(VLOOKUP(D9,DB!A:G,7,0),"")</f>
        <v/>
      </c>
      <c r="K9" s="123"/>
      <c r="L9" s="123" t="str">
        <f>IFERROR(VLOOKUP(D9,DB!A:I,9,0),"")</f>
        <v/>
      </c>
    </row>
    <row r="10" spans="1:13" ht="15.75">
      <c r="A10" s="123"/>
      <c r="B10" s="123" t="str">
        <f>IFERROR(VLOOKUP(D10,DB!A:K,11,0),"")</f>
        <v/>
      </c>
      <c r="C10" s="123"/>
      <c r="D10" s="159"/>
      <c r="E10" s="123"/>
      <c r="F10" s="123"/>
      <c r="G10" s="125">
        <f t="shared" ca="1" si="2"/>
        <v>45977.423042592593</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45977.423042592593</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45977.423042592593</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45977.423042592593</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45977.423042592593</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45977.423042592593</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45977.423042592593</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45977.423042592593</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45977.423042592593</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45977.423042592593</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45977.423042592593</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45977.423042592593</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45977.423042592593</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45977.423042592593</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45977.423042592593</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45977.423042592593</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45977.423042592593</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45977.423042592593</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45977.423042592593</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45977.423042592593</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45977.423042592593</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45977.423042592593</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45977.423042592593</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45977.423042592593</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45977.423042592593</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45977.423042592593</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45977.423042592593</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45977.423042592593</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45977.423042592593</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45977.423042592593</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45977.423042592593</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45977.423042592593</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45977.423042592593</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45977.423042592593</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45977.423042592593</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45977.423042592593</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45977.423042592593</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45977.423042592593</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45977.423042592593</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45977.423042592593</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45977.423042592593</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45977.423042592593</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45977.423042592593</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45977.423042592593</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45977.423042592593</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45977.423042592593</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45977.423042592593</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45977.423042592593</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45977.423042592593</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45977.423042592593</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45977.423042592593</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45977.423042592593</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45977.423042592593</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45977.423042592593</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45977.423042592593</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45977.423042592593</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45977.423042592593</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45977.423042592593</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45977.423042592593</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45977.423042592593</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45977.423042592593</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45977.423042592593</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45977.423042592593</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45977.423042592593</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45977.423042592593</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45977.423042592593</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45977.423042592593</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45977.423042592593</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45977.423042592593</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45977.423042592593</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45977.423042592593</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45977.423042592593</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45977.423042592593</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45977.423042592593</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45977.423042592593</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45977.423042592593</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45977.423042592593</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45977.423042592593</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45977.423042592593</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45977.423042592593</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45977.423042592593</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45977.423042592593</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45977.423042592593</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45977.423042592593</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45977.423042592593</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45977.423042592593</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45977.423042592593</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45977.423042592593</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45977.423042592593</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45977.423042592593</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45977.423042592593</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45977.423042592593</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45977.423042592593</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45977.423042592593</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45977.423042592593</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45977.423042592593</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45977.423042592593</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45977.423042592593</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45977.423042592593</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45977.423042592593</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45977.423042592593</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45977.423042592593</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45977.423042592593</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45977.423042592593</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45977.423042592593</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45977.423042592593</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45977.423042592593</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45977.423042592593</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45977.423042592593</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45977.423042592593</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45977.423042592593</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45977.423042592593</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45977.423042592593</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45977.423042592593</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45977.423042592593</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45977.423042592593</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45977.423042592593</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45977.423042592593</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45977.423042592593</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45977.423042592593</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45977.423042592593</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45977.423042592593</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45977.423042592593</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45977.423042592593</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45977.423042592593</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45977.423042592593</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45977.423042592593</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45977.423042592593</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45977.423042592593</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45977.423042592593</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45977.423042592593</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45977.423042592593</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45977.423042592593</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45977.423042592593</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45977.423042592593</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45977.423042592593</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45977.423042592593</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45977.423042592593</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45977.423042592593</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45977.423042592593</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45977.423042592593</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45977.423042592593</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45977.423042592593</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45977.423042592593</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45977.423042592593</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45977.423042592593</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45977.423042592593</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45977.423042592593</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45977.423042592593</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45977.423042592593</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45977.423042592593</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45977.423042592593</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45977.423042592593</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45977.423042592593</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45977.423042592593</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45977.423042592593</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45977.423042592593</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45977.423042592593</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45977.423042592593</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45977.423042592593</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45977.423042592593</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45977.423042592593</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45977.423042592593</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8" t="s">
        <v>39145</v>
      </c>
      <c r="B2" s="140" t="str">
        <f>IFERROR(VLOOKUP(D2,DB!A:K,11,0),"")</f>
        <v>R6</v>
      </c>
      <c r="C2" s="141">
        <v>1</v>
      </c>
      <c r="D2" s="140" t="s">
        <v>36429</v>
      </c>
      <c r="E2" s="123" t="s">
        <v>39021</v>
      </c>
      <c r="F2" s="142">
        <v>45977.331759259258</v>
      </c>
      <c r="G2" s="105">
        <f t="shared" ref="G2:G10" ca="1" si="0">IFERROR(NOW()-F2,"-")</f>
        <v>9.1283333335013594E-2</v>
      </c>
      <c r="H2" s="142">
        <v>45977.326006944444</v>
      </c>
      <c r="I2" s="140" t="str">
        <f>IFERROR(VLOOKUP(D2,DB!A:F,6,0),"")</f>
        <v>Generator-SG</v>
      </c>
      <c r="J2" s="140" t="str">
        <f>IFERROR(VLOOKUP(D2,DB!A:G,7,0),"")</f>
        <v>Vandalized</v>
      </c>
      <c r="K2" s="143" t="s">
        <v>39146</v>
      </c>
      <c r="L2" s="144" t="str">
        <f>IFERROR(VLOOKUP(D2,DB!A:I,9,0),"")</f>
        <v>Latis</v>
      </c>
    </row>
    <row r="3" spans="1:16382" ht="31.5" customHeight="1">
      <c r="A3" s="139" t="s">
        <v>39147</v>
      </c>
      <c r="B3" s="140" t="str">
        <f>IFERROR(VLOOKUP(D3,DB!A:K,11,0),"")</f>
        <v>R6</v>
      </c>
      <c r="C3" s="141">
        <v>1</v>
      </c>
      <c r="D3" s="140" t="s">
        <v>35372</v>
      </c>
      <c r="E3" s="123" t="s">
        <v>39021</v>
      </c>
      <c r="F3" s="142">
        <v>45977.363761574074</v>
      </c>
      <c r="G3" s="105">
        <f t="shared" ca="1" si="0"/>
        <v>5.9281018518959172E-2</v>
      </c>
      <c r="H3" s="142">
        <v>45977.357824074075</v>
      </c>
      <c r="I3" s="140" t="str">
        <f>IFERROR(VLOOKUP(D3,DB!A:F,6,0),"")</f>
        <v>SCECO</v>
      </c>
      <c r="J3" s="140" t="str">
        <f>IFERROR(VLOOKUP(D3,DB!A:G,7,0),"")</f>
        <v>Vandalized</v>
      </c>
      <c r="K3" s="143" t="s">
        <v>39148</v>
      </c>
      <c r="L3" s="144" t="str">
        <f>IFERROR(VLOOKUP(D3,DB!A:I,9,0),"")</f>
        <v>Latis</v>
      </c>
    </row>
    <row r="4" spans="1:16382" ht="31.5" customHeight="1">
      <c r="A4" s="139" t="s">
        <v>39149</v>
      </c>
      <c r="B4" s="140" t="str">
        <f>IFERROR(VLOOKUP(D4,DB!A:K,11,0),"")</f>
        <v>R6</v>
      </c>
      <c r="C4" s="141">
        <v>6</v>
      </c>
      <c r="D4" s="140" t="s">
        <v>29693</v>
      </c>
      <c r="E4" s="123"/>
      <c r="F4" s="142"/>
      <c r="G4" s="105">
        <f t="shared" ca="1" si="0"/>
        <v>45977.423042592593</v>
      </c>
      <c r="H4" s="142">
        <v>45977.377349537041</v>
      </c>
      <c r="I4" s="140" t="str">
        <f>IFERROR(VLOOKUP(D4,DB!A:F,6,0),"")</f>
        <v>SCECO</v>
      </c>
      <c r="J4" s="140" t="str">
        <f>IFERROR(VLOOKUP(D4,DB!A:G,7,0),"")</f>
        <v>Dead</v>
      </c>
      <c r="K4" s="143" t="s">
        <v>39150</v>
      </c>
      <c r="L4" s="144" t="str">
        <f>IFERROR(VLOOKUP(D4,DB!A:I,9,0),"")</f>
        <v>Latis</v>
      </c>
    </row>
    <row r="5" spans="1:16382" ht="31.5" customHeight="1">
      <c r="A5" s="139"/>
      <c r="B5" s="140" t="str">
        <f>IFERROR(VLOOKUP(D5,DB!A:K,11,0),"")</f>
        <v/>
      </c>
      <c r="C5" s="141"/>
      <c r="D5" s="161"/>
      <c r="E5" s="123"/>
      <c r="F5" s="142"/>
      <c r="G5" s="105">
        <f t="shared" ca="1" si="0"/>
        <v>45977.423042592593</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45977.423042592593</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45977.423042592593</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45977.423042592593</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45977.423042592593</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ca="1" si="0"/>
        <v>45977.423042592593</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ref="G11:G74" ca="1" si="1">IFERROR(NOW()-F11,"-")</f>
        <v>45977.423042592593</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45977.423042592593</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45977.423042592593</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45977.423042592593</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45977.423042592593</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45977.423042592593</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45977.423042592593</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45977.423042592593</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45977.423042592593</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45977.423042592593</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45977.423042592593</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45977.423042592593</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45977.423042592593</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45977.423042592593</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45977.423042592593</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45977.423042592593</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45977.423042592593</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45977.423042592593</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45977.423042592593</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45977.423042592593</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45977.423042592593</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45977.423042592593</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45977.423042592593</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45977.423042592593</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45977.423042592593</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45977.423042592593</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45977.423042592593</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45977.423042592593</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45977.423042592593</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45977.423042592593</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45977.423042592593</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45977.423042592593</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45977.423042592593</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45977.423042592593</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45977.423042592593</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45977.423042592593</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45977.423042592593</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45977.423042592593</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45977.423042592593</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45977.423042592593</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45977.423042592593</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45977.423042592593</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45977.423042592593</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45977.423042592593</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45977.423042592593</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45977.423042592593</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45977.423042592593</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45977.423042592593</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45977.423042592593</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45977.423042592593</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45977.423042592593</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45977.423042592593</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45977.423042592593</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45977.423042592593</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45977.423042592593</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45977.423042592593</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45977.423042592593</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45977.423042592593</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45977.423042592593</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45977.423042592593</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45977.423042592593</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45977.423042592593</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45977.423042592593</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ca="1" si="1"/>
        <v>45977.423042592593</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ref="G75:G108" ca="1" si="2">IFERROR(NOW()-F75,"-")</f>
        <v>45977.423042592593</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45977.423042592593</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45977.423042592593</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45977.423042592593</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45977.423042592593</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45977.423042592593</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45977.423042592593</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45977.423042592593</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45977.423042592593</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45977.423042592593</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45977.423042592593</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45977.423042592593</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45977.423042592593</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45977.423042592593</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45977.423042592593</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45977.423042592593</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45977.423042592593</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45977.423042592593</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45977.423042592593</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45977.423042592593</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45977.423042592593</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45977.423042592593</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45977.423042592593</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45977.423042592593</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45977.423042592593</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45977.423042592593</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45977.423042592593</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45977.423042592593</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45977.423042592593</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45977.423042592593</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45977.423042592593</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45977.423042592593</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45977.423042592593</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5">
        <f t="shared" ca="1" si="2"/>
        <v>45977.423042592593</v>
      </c>
      <c r="H108" s="142"/>
      <c r="I108" s="140" t="str">
        <f>IFERROR(VLOOKUP(D108,DB!A:F,6,0),"")</f>
        <v/>
      </c>
      <c r="J108" s="140" t="str">
        <f>IFERROR(VLOOKUP(D108,DB!A:G,7,0),"")</f>
        <v/>
      </c>
      <c r="K108" s="143"/>
      <c r="L108" s="144"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2025-11-16T07:11:13Z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